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info\Google Drive\BMaKE\KnowledgeGraphs\ModulCat\Serializations\Relaunch_2020July\BIFK\"/>
    </mc:Choice>
  </mc:AlternateContent>
  <xr:revisionPtr revIDLastSave="0" documentId="13_ncr:1_{DC07345B-7C04-4C1C-A239-460F004CAAB8}" xr6:coauthVersionLast="45" xr6:coauthVersionMax="45" xr10:uidLastSave="{00000000-0000-0000-0000-000000000000}"/>
  <bookViews>
    <workbookView xWindow="-110" yWindow="-110" windowWidth="19420" windowHeight="11020" firstSheet="2" activeTab="4" xr2:uid="{D51A6890-6369-4D44-921C-3CD292EAFDC3}"/>
  </bookViews>
  <sheets>
    <sheet name="Module_BIFK" sheetId="1" r:id="rId1"/>
    <sheet name="ModNameCourseCode_isPartOf_accP" sheetId="2" r:id="rId2"/>
    <sheet name="interactType_CP_Prereq" sheetId="3" r:id="rId3"/>
    <sheet name="timeReqCourseInstCourseModeInst" sheetId="4" r:id="rId4"/>
    <sheet name="Person" sheetId="14" r:id="rId5"/>
    <sheet name="Language" sheetId="5" r:id="rId6"/>
    <sheet name="Modultyp" sheetId="6" r:id="rId7"/>
    <sheet name="Studiensemester" sheetId="7" r:id="rId8"/>
    <sheet name="SWS" sheetId="8" r:id="rId9"/>
    <sheet name="Workload" sheetId="9" r:id="rId10"/>
    <sheet name="TeachingForms" sheetId="10" r:id="rId11"/>
    <sheet name="Exam" sheetId="11" r:id="rId12"/>
    <sheet name="Content" sheetId="12" r:id="rId13"/>
    <sheet name="LResults" sheetId="13" r:id="rId14"/>
  </sheets>
  <definedNames>
    <definedName name="_xlnm._FilterDatabase" localSheetId="11" hidden="1">Exam!$A$1:$P$167</definedName>
    <definedName name="_xlnm._FilterDatabase" localSheetId="4" hidden="1">Person!$A$2:$A$135</definedName>
    <definedName name="_xlnm._FilterDatabase" localSheetId="10" hidden="1">TeachingForms!$F$1:$L$75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M2" i="8"/>
  <c r="J2" i="8"/>
  <c r="G2" i="8"/>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2" i="3"/>
  <c r="L2" i="3"/>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 i="13"/>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2" i="12"/>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K2" i="11"/>
  <c r="I2" i="11"/>
  <c r="G2" i="11"/>
  <c r="N73"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K2" i="10"/>
  <c r="I2" i="10"/>
  <c r="G2" i="10"/>
  <c r="H3" i="9"/>
  <c r="J3" i="9"/>
  <c r="H4" i="9"/>
  <c r="J4" i="9"/>
  <c r="H5" i="9"/>
  <c r="J5" i="9"/>
  <c r="H6" i="9"/>
  <c r="J6" i="9"/>
  <c r="H7" i="9"/>
  <c r="J7" i="9"/>
  <c r="H8" i="9"/>
  <c r="J8" i="9"/>
  <c r="H9" i="9"/>
  <c r="J9" i="9"/>
  <c r="H10" i="9"/>
  <c r="J10" i="9"/>
  <c r="H11" i="9"/>
  <c r="J11" i="9"/>
  <c r="H12" i="9"/>
  <c r="J12" i="9"/>
  <c r="H13" i="9"/>
  <c r="J13" i="9"/>
  <c r="H14" i="9"/>
  <c r="J14" i="9"/>
  <c r="H15" i="9"/>
  <c r="J15" i="9"/>
  <c r="H16" i="9"/>
  <c r="J16" i="9"/>
  <c r="H17" i="9"/>
  <c r="J17" i="9"/>
  <c r="H18" i="9"/>
  <c r="J18" i="9"/>
  <c r="H19" i="9"/>
  <c r="J19" i="9"/>
  <c r="H20" i="9"/>
  <c r="J20" i="9"/>
  <c r="H21" i="9"/>
  <c r="J21" i="9"/>
  <c r="H22" i="9"/>
  <c r="J22" i="9"/>
  <c r="H23" i="9"/>
  <c r="J23" i="9"/>
  <c r="H24" i="9"/>
  <c r="J24" i="9"/>
  <c r="H25" i="9"/>
  <c r="J25" i="9"/>
  <c r="H26" i="9"/>
  <c r="J26" i="9"/>
  <c r="H27" i="9"/>
  <c r="J27" i="9"/>
  <c r="H28" i="9"/>
  <c r="J28" i="9"/>
  <c r="H29" i="9"/>
  <c r="J29" i="9"/>
  <c r="H30" i="9"/>
  <c r="J30" i="9"/>
  <c r="H31" i="9"/>
  <c r="J31" i="9"/>
  <c r="H32" i="9"/>
  <c r="J32" i="9"/>
  <c r="H33" i="9"/>
  <c r="J33" i="9"/>
  <c r="H34" i="9"/>
  <c r="J34" i="9"/>
  <c r="H35" i="9"/>
  <c r="J35" i="9"/>
  <c r="H36" i="9"/>
  <c r="J36" i="9"/>
  <c r="H37" i="9"/>
  <c r="J37" i="9"/>
  <c r="H38" i="9"/>
  <c r="J38" i="9"/>
  <c r="H39" i="9"/>
  <c r="J39" i="9"/>
  <c r="H40" i="9"/>
  <c r="J40" i="9"/>
  <c r="H41" i="9"/>
  <c r="J41" i="9"/>
  <c r="H42" i="9"/>
  <c r="J42" i="9"/>
  <c r="H43" i="9"/>
  <c r="J43" i="9"/>
  <c r="H44" i="9"/>
  <c r="J44" i="9"/>
  <c r="H45" i="9"/>
  <c r="J45" i="9"/>
  <c r="H46" i="9"/>
  <c r="J46" i="9"/>
  <c r="H47" i="9"/>
  <c r="J47" i="9"/>
  <c r="H48" i="9"/>
  <c r="J48" i="9"/>
  <c r="H49" i="9"/>
  <c r="J49" i="9"/>
  <c r="H50" i="9"/>
  <c r="J50" i="9"/>
  <c r="H51" i="9"/>
  <c r="J51" i="9"/>
  <c r="H52" i="9"/>
  <c r="J52" i="9"/>
  <c r="H53" i="9"/>
  <c r="J53" i="9"/>
  <c r="H54" i="9"/>
  <c r="J54" i="9"/>
  <c r="H55" i="9"/>
  <c r="J55" i="9"/>
  <c r="H56" i="9"/>
  <c r="J56" i="9"/>
  <c r="H57" i="9"/>
  <c r="J57" i="9"/>
  <c r="H58" i="9"/>
  <c r="J58" i="9"/>
  <c r="H59" i="9"/>
  <c r="J59" i="9"/>
  <c r="H60" i="9"/>
  <c r="J60" i="9"/>
  <c r="H61" i="9"/>
  <c r="J61" i="9"/>
  <c r="H62" i="9"/>
  <c r="J62" i="9"/>
  <c r="H63" i="9"/>
  <c r="J63" i="9"/>
  <c r="H64" i="9"/>
  <c r="J64" i="9"/>
  <c r="H65" i="9"/>
  <c r="J65" i="9"/>
  <c r="H66" i="9"/>
  <c r="J66" i="9"/>
  <c r="H67" i="9"/>
  <c r="J67" i="9"/>
  <c r="H68" i="9"/>
  <c r="J68" i="9"/>
  <c r="H69" i="9"/>
  <c r="J69" i="9"/>
  <c r="H70" i="9"/>
  <c r="J70" i="9"/>
  <c r="H71" i="9"/>
  <c r="J71" i="9"/>
  <c r="H72" i="9"/>
  <c r="J72" i="9"/>
  <c r="H73" i="9"/>
  <c r="J73" i="9"/>
  <c r="J2" i="9"/>
  <c r="H2" i="9"/>
  <c r="M8" i="2"/>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2" i="14"/>
  <c r="K54" i="4"/>
  <c r="K51" i="4"/>
  <c r="K68" i="4"/>
  <c r="K52" i="4"/>
  <c r="J272" i="13" l="1"/>
  <c r="J273" i="13"/>
  <c r="J271" i="13"/>
  <c r="J269" i="13"/>
  <c r="J270" i="13"/>
  <c r="J268" i="13"/>
  <c r="J266" i="13"/>
  <c r="J267" i="13"/>
  <c r="J265" i="13"/>
  <c r="J264" i="13"/>
  <c r="J263" i="13"/>
  <c r="J262" i="13"/>
  <c r="J261" i="13"/>
  <c r="J260" i="13"/>
  <c r="J259" i="13"/>
  <c r="J258" i="13"/>
  <c r="J257" i="13"/>
  <c r="J256" i="13"/>
  <c r="J255" i="13"/>
  <c r="J254" i="13"/>
  <c r="J253" i="13"/>
  <c r="J252" i="13"/>
  <c r="J251" i="13"/>
  <c r="J250" i="13"/>
  <c r="J249" i="13"/>
  <c r="J248" i="13"/>
  <c r="J247" i="13"/>
  <c r="J246" i="13"/>
  <c r="J245" i="13"/>
  <c r="J244" i="13"/>
  <c r="J243" i="13"/>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D500" i="12"/>
  <c r="D501" i="12"/>
  <c r="J242" i="13"/>
  <c r="J241" i="13"/>
  <c r="J240" i="13"/>
  <c r="J239" i="13"/>
  <c r="J238" i="13"/>
  <c r="J237" i="13"/>
  <c r="J236" i="13"/>
  <c r="J235" i="13"/>
  <c r="J234" i="13"/>
  <c r="J233" i="13"/>
  <c r="J232" i="13"/>
  <c r="J231" i="13"/>
  <c r="J230" i="13"/>
  <c r="J229" i="13"/>
  <c r="J228" i="13"/>
  <c r="A239" i="13"/>
  <c r="D239" i="13"/>
  <c r="A240" i="13"/>
  <c r="D240" i="13"/>
  <c r="A241" i="13"/>
  <c r="D241" i="13"/>
  <c r="A242" i="13"/>
  <c r="D242" i="13"/>
  <c r="A243" i="13"/>
  <c r="D243" i="13"/>
  <c r="A244" i="13"/>
  <c r="D244" i="13"/>
  <c r="A245" i="13"/>
  <c r="D245" i="13"/>
  <c r="A246" i="13"/>
  <c r="D246" i="13"/>
  <c r="A247" i="13"/>
  <c r="D247" i="13"/>
  <c r="A248" i="13"/>
  <c r="D248" i="13"/>
  <c r="A249" i="13"/>
  <c r="D249" i="13"/>
  <c r="A250" i="13"/>
  <c r="D250" i="13"/>
  <c r="A251" i="13"/>
  <c r="D251" i="13"/>
  <c r="A252" i="13"/>
  <c r="D252" i="13"/>
  <c r="A253" i="13"/>
  <c r="D253" i="13"/>
  <c r="A254" i="13"/>
  <c r="D254" i="13"/>
  <c r="A255" i="13"/>
  <c r="D255" i="13"/>
  <c r="A256" i="13"/>
  <c r="D256" i="13"/>
  <c r="A257" i="13"/>
  <c r="D257" i="13"/>
  <c r="A258" i="13"/>
  <c r="D258" i="13"/>
  <c r="A259" i="13"/>
  <c r="D259" i="13"/>
  <c r="A260" i="13"/>
  <c r="D260" i="13"/>
  <c r="A261" i="13"/>
  <c r="D261" i="13"/>
  <c r="A262" i="13"/>
  <c r="D262" i="13"/>
  <c r="A263" i="13"/>
  <c r="D263" i="13"/>
  <c r="A264" i="13"/>
  <c r="D264" i="13"/>
  <c r="A265" i="13"/>
  <c r="D265" i="13"/>
  <c r="A266" i="13"/>
  <c r="D266" i="13"/>
  <c r="A267" i="13"/>
  <c r="D267" i="13"/>
  <c r="A268" i="13"/>
  <c r="D268" i="13"/>
  <c r="A269" i="13"/>
  <c r="D269" i="13"/>
  <c r="A270" i="13"/>
  <c r="D270" i="13"/>
  <c r="A271" i="13"/>
  <c r="D271" i="13"/>
  <c r="A272" i="13"/>
  <c r="D272" i="13"/>
  <c r="A273" i="13"/>
  <c r="D273"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199" i="13"/>
  <c r="J200"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J150" i="13"/>
  <c r="J151" i="13"/>
  <c r="J152"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87" i="13"/>
  <c r="J88" i="13"/>
  <c r="J89" i="13"/>
  <c r="J90" i="13"/>
  <c r="J91" i="13"/>
  <c r="J92" i="13"/>
  <c r="J93" i="13"/>
  <c r="J86" i="13"/>
  <c r="J85" i="13"/>
  <c r="J84" i="13"/>
  <c r="J83" i="13"/>
  <c r="J82" i="13"/>
  <c r="J81" i="13"/>
  <c r="J80" i="13"/>
  <c r="J79" i="13"/>
  <c r="J78" i="13"/>
  <c r="J77" i="13"/>
  <c r="J76" i="13" l="1"/>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1" i="13"/>
  <c r="J32" i="13"/>
  <c r="J33" i="13"/>
  <c r="J30" i="13"/>
  <c r="J15" i="13"/>
  <c r="J16" i="13"/>
  <c r="J17" i="13"/>
  <c r="J18" i="13"/>
  <c r="J19" i="13"/>
  <c r="J20" i="13"/>
  <c r="J21" i="13"/>
  <c r="J22" i="13"/>
  <c r="J23" i="13"/>
  <c r="J24" i="13"/>
  <c r="J25" i="13"/>
  <c r="J26" i="13"/>
  <c r="J27" i="13"/>
  <c r="J28" i="13"/>
  <c r="J29" i="13"/>
  <c r="J3" i="13"/>
  <c r="J4" i="13"/>
  <c r="J5" i="13"/>
  <c r="J6" i="13"/>
  <c r="J7" i="13"/>
  <c r="J8" i="13"/>
  <c r="J9" i="13"/>
  <c r="J10" i="13"/>
  <c r="J11" i="13"/>
  <c r="J12" i="13"/>
  <c r="J13" i="13"/>
  <c r="J14" i="13"/>
  <c r="A34" i="12"/>
  <c r="A35" i="12"/>
  <c r="A36" i="12"/>
  <c r="A37" i="12"/>
  <c r="A38" i="12"/>
  <c r="A39" i="12"/>
  <c r="A40" i="12"/>
  <c r="A41" i="12"/>
  <c r="A42" i="12"/>
  <c r="A43" i="12"/>
  <c r="A33" i="12"/>
  <c r="A32" i="12"/>
  <c r="A30" i="12"/>
  <c r="A31"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A14" i="13"/>
  <c r="D14" i="13"/>
  <c r="A15" i="13"/>
  <c r="D15"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16" i="13"/>
  <c r="A16" i="13"/>
  <c r="A11" i="13"/>
  <c r="A12" i="13"/>
  <c r="A13" i="13"/>
  <c r="D11" i="13"/>
  <c r="D12" i="13"/>
  <c r="D13" i="13"/>
  <c r="A10" i="13"/>
  <c r="A21" i="12"/>
  <c r="A22" i="12"/>
  <c r="A23" i="12"/>
  <c r="A24" i="12"/>
  <c r="A25" i="12"/>
  <c r="A26" i="12"/>
  <c r="A27" i="12"/>
  <c r="A28" i="12"/>
  <c r="A29" i="12"/>
  <c r="A20" i="12"/>
  <c r="D22" i="12"/>
  <c r="D23" i="12"/>
  <c r="D24" i="12"/>
  <c r="D25" i="12"/>
  <c r="D26" i="12"/>
  <c r="D27" i="12"/>
  <c r="D28" i="12"/>
  <c r="D21" i="12"/>
  <c r="D20" i="12"/>
  <c r="J2" i="13" l="1"/>
  <c r="D10" i="13"/>
  <c r="D9" i="13"/>
  <c r="D8" i="13"/>
  <c r="D7" i="13"/>
  <c r="D6" i="13"/>
  <c r="D5" i="13"/>
  <c r="D4" i="13"/>
  <c r="D3" i="13"/>
  <c r="D2" i="13"/>
  <c r="D12" i="12"/>
  <c r="D13" i="12"/>
  <c r="D14" i="12"/>
  <c r="D15" i="12"/>
  <c r="D16" i="12"/>
  <c r="D17" i="12"/>
  <c r="D18" i="12"/>
  <c r="D19" i="12"/>
  <c r="D11" i="12"/>
  <c r="D3" i="12"/>
  <c r="D4" i="12"/>
  <c r="D5" i="12"/>
  <c r="D6" i="12"/>
  <c r="D7" i="12"/>
  <c r="D8" i="12"/>
  <c r="D9" i="12"/>
  <c r="D10" i="12"/>
  <c r="D2" i="12"/>
  <c r="O3" i="11"/>
  <c r="P3" i="11" s="1"/>
  <c r="O4" i="11"/>
  <c r="P4" i="11" s="1"/>
  <c r="O5" i="11"/>
  <c r="P5" i="11" s="1"/>
  <c r="O6" i="11"/>
  <c r="P6" i="11" s="1"/>
  <c r="O7" i="11"/>
  <c r="P7" i="11" s="1"/>
  <c r="O8" i="11"/>
  <c r="P8" i="11" s="1"/>
  <c r="O9" i="11"/>
  <c r="P9" i="11" s="1"/>
  <c r="O10" i="11"/>
  <c r="P10" i="11" s="1"/>
  <c r="O11" i="11"/>
  <c r="P11" i="11" s="1"/>
  <c r="O12" i="11"/>
  <c r="P12" i="11" s="1"/>
  <c r="O13" i="11"/>
  <c r="P13" i="11" s="1"/>
  <c r="O14" i="11"/>
  <c r="P14" i="11" s="1"/>
  <c r="O15" i="11"/>
  <c r="P15" i="11" s="1"/>
  <c r="O16" i="11"/>
  <c r="P16" i="11" s="1"/>
  <c r="O17" i="11"/>
  <c r="P17" i="11" s="1"/>
  <c r="O18" i="11"/>
  <c r="P18" i="11" s="1"/>
  <c r="O19" i="11"/>
  <c r="P19" i="11" s="1"/>
  <c r="O20" i="11"/>
  <c r="P20" i="11" s="1"/>
  <c r="O21" i="11"/>
  <c r="P21" i="11" s="1"/>
  <c r="O22" i="11"/>
  <c r="P22" i="11" s="1"/>
  <c r="O23" i="11"/>
  <c r="P23" i="11" s="1"/>
  <c r="O24" i="11"/>
  <c r="P24" i="11" s="1"/>
  <c r="O25" i="11"/>
  <c r="P25" i="11" s="1"/>
  <c r="O26" i="11"/>
  <c r="P26" i="11" s="1"/>
  <c r="O27" i="11"/>
  <c r="P27" i="11" s="1"/>
  <c r="O28" i="11"/>
  <c r="P28" i="11" s="1"/>
  <c r="O29" i="11"/>
  <c r="P29" i="11" s="1"/>
  <c r="O30" i="11"/>
  <c r="P30" i="11" s="1"/>
  <c r="O31" i="11"/>
  <c r="P31" i="11" s="1"/>
  <c r="O32" i="11"/>
  <c r="P32" i="11" s="1"/>
  <c r="O33" i="11"/>
  <c r="P33" i="11" s="1"/>
  <c r="O34" i="11"/>
  <c r="P34" i="11" s="1"/>
  <c r="O35" i="11"/>
  <c r="P35" i="11" s="1"/>
  <c r="O36" i="11"/>
  <c r="P36" i="11" s="1"/>
  <c r="O37" i="11"/>
  <c r="P37" i="11" s="1"/>
  <c r="O38" i="11"/>
  <c r="P38" i="11" s="1"/>
  <c r="O39" i="11"/>
  <c r="P39" i="11" s="1"/>
  <c r="O40" i="11"/>
  <c r="P40" i="11" s="1"/>
  <c r="O41" i="11"/>
  <c r="P41" i="11" s="1"/>
  <c r="O42" i="11"/>
  <c r="P42" i="11" s="1"/>
  <c r="O43" i="11"/>
  <c r="P43" i="11" s="1"/>
  <c r="O44" i="11"/>
  <c r="P44" i="11" s="1"/>
  <c r="O45" i="11"/>
  <c r="P45" i="11" s="1"/>
  <c r="O46" i="11"/>
  <c r="P46" i="11" s="1"/>
  <c r="O47" i="11"/>
  <c r="P47" i="11" s="1"/>
  <c r="O48" i="11"/>
  <c r="P48" i="11" s="1"/>
  <c r="O49" i="11"/>
  <c r="P49" i="11" s="1"/>
  <c r="O50" i="11"/>
  <c r="P50" i="11" s="1"/>
  <c r="O51" i="11"/>
  <c r="P51" i="11" s="1"/>
  <c r="O52" i="11"/>
  <c r="P52" i="11" s="1"/>
  <c r="O53" i="11"/>
  <c r="P53" i="11" s="1"/>
  <c r="O54" i="11"/>
  <c r="P54" i="11" s="1"/>
  <c r="O55" i="11"/>
  <c r="P55" i="11" s="1"/>
  <c r="O56" i="11"/>
  <c r="P56" i="11" s="1"/>
  <c r="O57" i="11"/>
  <c r="P57" i="11" s="1"/>
  <c r="O58" i="11"/>
  <c r="P58" i="11" s="1"/>
  <c r="O59" i="11"/>
  <c r="P59" i="11" s="1"/>
  <c r="O60" i="11"/>
  <c r="P60" i="11" s="1"/>
  <c r="O61" i="11"/>
  <c r="P61" i="11" s="1"/>
  <c r="O62" i="11"/>
  <c r="P62" i="11" s="1"/>
  <c r="O63" i="11"/>
  <c r="P63" i="11" s="1"/>
  <c r="O64" i="11"/>
  <c r="P64" i="11" s="1"/>
  <c r="O65" i="11"/>
  <c r="P65" i="11" s="1"/>
  <c r="O66" i="11"/>
  <c r="P66" i="11" s="1"/>
  <c r="O67" i="11"/>
  <c r="P67" i="11" s="1"/>
  <c r="O68" i="11"/>
  <c r="P68" i="11" s="1"/>
  <c r="O69" i="11"/>
  <c r="P69" i="11" s="1"/>
  <c r="O70" i="11"/>
  <c r="P70" i="11" s="1"/>
  <c r="O71" i="11"/>
  <c r="P71" i="11" s="1"/>
  <c r="O72" i="11"/>
  <c r="P72" i="11" s="1"/>
  <c r="O73" i="11"/>
  <c r="P73" i="11" s="1"/>
  <c r="O2" i="11"/>
  <c r="P2" i="11" s="1"/>
  <c r="D3" i="11"/>
  <c r="E3" i="11"/>
  <c r="D4" i="11"/>
  <c r="E4" i="11"/>
  <c r="D5" i="11"/>
  <c r="E5" i="11"/>
  <c r="D6" i="11"/>
  <c r="E6" i="11"/>
  <c r="D7" i="11"/>
  <c r="E7" i="11"/>
  <c r="D8" i="11"/>
  <c r="E8" i="11"/>
  <c r="D9" i="11"/>
  <c r="E9" i="11"/>
  <c r="D10" i="11"/>
  <c r="E10" i="11"/>
  <c r="D11" i="11"/>
  <c r="E11" i="11"/>
  <c r="D12" i="11"/>
  <c r="E12" i="11"/>
  <c r="D13" i="11"/>
  <c r="E13" i="11"/>
  <c r="D14" i="11"/>
  <c r="E14" i="11"/>
  <c r="D15" i="11"/>
  <c r="E15" i="11"/>
  <c r="D16" i="11"/>
  <c r="E16" i="11"/>
  <c r="D17" i="11"/>
  <c r="E17" i="11"/>
  <c r="D18" i="11"/>
  <c r="E18" i="11"/>
  <c r="D19" i="11"/>
  <c r="E19" i="11"/>
  <c r="D20" i="11"/>
  <c r="E20" i="11"/>
  <c r="D21" i="11"/>
  <c r="E21" i="11"/>
  <c r="D22" i="11"/>
  <c r="E22" i="11"/>
  <c r="D23" i="11"/>
  <c r="E23" i="11"/>
  <c r="D24" i="11"/>
  <c r="E24" i="11"/>
  <c r="D25" i="11"/>
  <c r="E25" i="11"/>
  <c r="D26" i="11"/>
  <c r="E26" i="11"/>
  <c r="D27" i="11"/>
  <c r="E27" i="11"/>
  <c r="D28" i="11"/>
  <c r="E28" i="11"/>
  <c r="D29" i="11"/>
  <c r="E29" i="11"/>
  <c r="D30" i="11"/>
  <c r="E30" i="11"/>
  <c r="D31" i="11"/>
  <c r="E31" i="11"/>
  <c r="D32" i="11"/>
  <c r="E32" i="11"/>
  <c r="D33" i="11"/>
  <c r="E33" i="11"/>
  <c r="D34" i="11"/>
  <c r="E34" i="11"/>
  <c r="D35" i="11"/>
  <c r="E35" i="11"/>
  <c r="D36" i="11"/>
  <c r="E36" i="11"/>
  <c r="D37" i="11"/>
  <c r="E37" i="11"/>
  <c r="D38" i="11"/>
  <c r="E38" i="11"/>
  <c r="D39" i="11"/>
  <c r="E39" i="11"/>
  <c r="D40" i="11"/>
  <c r="E40" i="11"/>
  <c r="D41" i="11"/>
  <c r="E41" i="11"/>
  <c r="D42" i="11"/>
  <c r="E42" i="11"/>
  <c r="D43" i="11"/>
  <c r="E43" i="11"/>
  <c r="D44" i="11"/>
  <c r="E44" i="11"/>
  <c r="D45" i="11"/>
  <c r="E45" i="11"/>
  <c r="D46" i="11"/>
  <c r="E46" i="11"/>
  <c r="D47" i="11"/>
  <c r="E47" i="11"/>
  <c r="D48" i="11"/>
  <c r="E48" i="11"/>
  <c r="D49" i="11"/>
  <c r="E49" i="11"/>
  <c r="D50" i="11"/>
  <c r="E50" i="11"/>
  <c r="D51" i="11"/>
  <c r="E51" i="11"/>
  <c r="D52" i="11"/>
  <c r="E52" i="11"/>
  <c r="D53" i="11"/>
  <c r="E53" i="11"/>
  <c r="D54" i="11"/>
  <c r="E54" i="11"/>
  <c r="D55" i="11"/>
  <c r="E55" i="11"/>
  <c r="D56" i="11"/>
  <c r="E56" i="11"/>
  <c r="D57" i="11"/>
  <c r="E57" i="11"/>
  <c r="D58" i="11"/>
  <c r="E58" i="11"/>
  <c r="D59" i="11"/>
  <c r="E59" i="11"/>
  <c r="D60" i="11"/>
  <c r="E60" i="11"/>
  <c r="D61" i="11"/>
  <c r="E61" i="11"/>
  <c r="D62" i="11"/>
  <c r="E62" i="11"/>
  <c r="D63" i="11"/>
  <c r="E63" i="11"/>
  <c r="D64" i="11"/>
  <c r="E64" i="11"/>
  <c r="D65" i="11"/>
  <c r="E65" i="11"/>
  <c r="D66" i="11"/>
  <c r="E66" i="11"/>
  <c r="D67" i="11"/>
  <c r="E67" i="11"/>
  <c r="D68" i="11"/>
  <c r="E68" i="11"/>
  <c r="D69" i="11"/>
  <c r="E69" i="11"/>
  <c r="D70" i="11"/>
  <c r="E70" i="11"/>
  <c r="D71" i="11"/>
  <c r="E71" i="11"/>
  <c r="D72" i="11"/>
  <c r="E72" i="11"/>
  <c r="D73" i="11"/>
  <c r="E73" i="11"/>
  <c r="E2" i="1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2" i="10"/>
  <c r="P2" i="10" s="1"/>
  <c r="D2" i="11"/>
  <c r="P73" i="10"/>
  <c r="N3" i="10"/>
  <c r="P3" i="10" s="1"/>
  <c r="N4" i="10"/>
  <c r="P4" i="10" s="1"/>
  <c r="N5" i="10"/>
  <c r="P5" i="10" s="1"/>
  <c r="N6" i="10"/>
  <c r="N7" i="10"/>
  <c r="P7" i="10" s="1"/>
  <c r="N8" i="10"/>
  <c r="P8" i="10" s="1"/>
  <c r="N9" i="10"/>
  <c r="P9" i="10" s="1"/>
  <c r="N10" i="10"/>
  <c r="N11" i="10"/>
  <c r="P11" i="10" s="1"/>
  <c r="N12" i="10"/>
  <c r="P12" i="10" s="1"/>
  <c r="N13" i="10"/>
  <c r="P13" i="10" s="1"/>
  <c r="N14" i="10"/>
  <c r="N15" i="10"/>
  <c r="P15" i="10" s="1"/>
  <c r="N16" i="10"/>
  <c r="P16" i="10" s="1"/>
  <c r="N17" i="10"/>
  <c r="P17" i="10" s="1"/>
  <c r="N18" i="10"/>
  <c r="N19" i="10"/>
  <c r="P19" i="10" s="1"/>
  <c r="N20" i="10"/>
  <c r="P20" i="10" s="1"/>
  <c r="N21" i="10"/>
  <c r="P21" i="10" s="1"/>
  <c r="N22" i="10"/>
  <c r="N23" i="10"/>
  <c r="P23" i="10" s="1"/>
  <c r="N24" i="10"/>
  <c r="P24" i="10" s="1"/>
  <c r="N25" i="10"/>
  <c r="P25" i="10" s="1"/>
  <c r="N26" i="10"/>
  <c r="N27" i="10"/>
  <c r="P27" i="10" s="1"/>
  <c r="N28" i="10"/>
  <c r="P28" i="10" s="1"/>
  <c r="N29" i="10"/>
  <c r="P29" i="10" s="1"/>
  <c r="N30" i="10"/>
  <c r="N31" i="10"/>
  <c r="P31" i="10" s="1"/>
  <c r="N32" i="10"/>
  <c r="P32" i="10" s="1"/>
  <c r="N33" i="10"/>
  <c r="P33" i="10" s="1"/>
  <c r="N34" i="10"/>
  <c r="N35" i="10"/>
  <c r="P35" i="10" s="1"/>
  <c r="N36" i="10"/>
  <c r="P36" i="10" s="1"/>
  <c r="N37" i="10"/>
  <c r="P37" i="10" s="1"/>
  <c r="N38" i="10"/>
  <c r="N39" i="10"/>
  <c r="P39" i="10" s="1"/>
  <c r="N40" i="10"/>
  <c r="P40" i="10" s="1"/>
  <c r="N41" i="10"/>
  <c r="P41" i="10" s="1"/>
  <c r="N42" i="10"/>
  <c r="N43" i="10"/>
  <c r="P43" i="10" s="1"/>
  <c r="N44" i="10"/>
  <c r="P44" i="10" s="1"/>
  <c r="N45" i="10"/>
  <c r="P45" i="10" s="1"/>
  <c r="N46" i="10"/>
  <c r="N47" i="10"/>
  <c r="P47" i="10" s="1"/>
  <c r="N48" i="10"/>
  <c r="P48" i="10" s="1"/>
  <c r="N49" i="10"/>
  <c r="P49" i="10" s="1"/>
  <c r="N50" i="10"/>
  <c r="N51" i="10"/>
  <c r="P51" i="10" s="1"/>
  <c r="N52" i="10"/>
  <c r="P52" i="10" s="1"/>
  <c r="N53" i="10"/>
  <c r="P53" i="10" s="1"/>
  <c r="N54" i="10"/>
  <c r="N55" i="10"/>
  <c r="P55" i="10" s="1"/>
  <c r="N56" i="10"/>
  <c r="P56" i="10" s="1"/>
  <c r="N57" i="10"/>
  <c r="P57" i="10" s="1"/>
  <c r="N58" i="10"/>
  <c r="N59" i="10"/>
  <c r="P59" i="10" s="1"/>
  <c r="N60" i="10"/>
  <c r="P60" i="10" s="1"/>
  <c r="N63" i="10"/>
  <c r="P63" i="10" s="1"/>
  <c r="N64" i="10"/>
  <c r="P64" i="10" s="1"/>
  <c r="N65" i="10"/>
  <c r="P65" i="10" s="1"/>
  <c r="N66" i="10"/>
  <c r="N67" i="10"/>
  <c r="P67" i="10" s="1"/>
  <c r="N68" i="10"/>
  <c r="P68" i="10" s="1"/>
  <c r="N69" i="10"/>
  <c r="P69" i="10" s="1"/>
  <c r="N70" i="10"/>
  <c r="N71" i="10"/>
  <c r="P71" i="10" s="1"/>
  <c r="N72" i="10"/>
  <c r="P72" i="10" s="1"/>
  <c r="N61" i="10"/>
  <c r="N62" i="10"/>
  <c r="N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2" i="10"/>
  <c r="F3" i="9"/>
  <c r="F4" i="9"/>
  <c r="F5" i="9"/>
  <c r="F6" i="9"/>
  <c r="L6" i="9" s="1"/>
  <c r="F7" i="9"/>
  <c r="F8" i="9"/>
  <c r="F9" i="9"/>
  <c r="F10" i="9"/>
  <c r="L10" i="9" s="1"/>
  <c r="F11" i="9"/>
  <c r="F12" i="9"/>
  <c r="F13" i="9"/>
  <c r="F14" i="9"/>
  <c r="L14" i="9" s="1"/>
  <c r="F15" i="9"/>
  <c r="F16" i="9"/>
  <c r="F17" i="9"/>
  <c r="F18" i="9"/>
  <c r="L18" i="9" s="1"/>
  <c r="F19" i="9"/>
  <c r="F20" i="9"/>
  <c r="F21" i="9"/>
  <c r="F22" i="9"/>
  <c r="L22" i="9" s="1"/>
  <c r="F23" i="9"/>
  <c r="F24" i="9"/>
  <c r="F25" i="9"/>
  <c r="F26" i="9"/>
  <c r="L26" i="9" s="1"/>
  <c r="F27" i="9"/>
  <c r="F28" i="9"/>
  <c r="F29" i="9"/>
  <c r="F30" i="9"/>
  <c r="L30" i="9" s="1"/>
  <c r="F31" i="9"/>
  <c r="F32" i="9"/>
  <c r="F33" i="9"/>
  <c r="F34" i="9"/>
  <c r="L34" i="9" s="1"/>
  <c r="F35" i="9"/>
  <c r="F36" i="9"/>
  <c r="F37" i="9"/>
  <c r="F38" i="9"/>
  <c r="L38" i="9" s="1"/>
  <c r="F39" i="9"/>
  <c r="F40" i="9"/>
  <c r="F41" i="9"/>
  <c r="F42" i="9"/>
  <c r="L42" i="9" s="1"/>
  <c r="F43" i="9"/>
  <c r="F44" i="9"/>
  <c r="F45" i="9"/>
  <c r="F46" i="9"/>
  <c r="L46" i="9" s="1"/>
  <c r="F47" i="9"/>
  <c r="F48" i="9"/>
  <c r="F49" i="9"/>
  <c r="F50" i="9"/>
  <c r="L50" i="9" s="1"/>
  <c r="F51" i="9"/>
  <c r="F52" i="9"/>
  <c r="F53" i="9"/>
  <c r="F54" i="9"/>
  <c r="L54" i="9" s="1"/>
  <c r="F55" i="9"/>
  <c r="F56" i="9"/>
  <c r="F57" i="9"/>
  <c r="F58" i="9"/>
  <c r="L58" i="9" s="1"/>
  <c r="F59" i="9"/>
  <c r="F60" i="9"/>
  <c r="F61" i="9"/>
  <c r="F62" i="9"/>
  <c r="L62" i="9" s="1"/>
  <c r="F63" i="9"/>
  <c r="F64" i="9"/>
  <c r="F65" i="9"/>
  <c r="F66" i="9"/>
  <c r="L66" i="9" s="1"/>
  <c r="F67" i="9"/>
  <c r="F68" i="9"/>
  <c r="F69" i="9"/>
  <c r="F70" i="9"/>
  <c r="L70" i="9" s="1"/>
  <c r="F71" i="9"/>
  <c r="F72" i="9"/>
  <c r="F73" i="9"/>
  <c r="F2" i="9"/>
  <c r="L2" i="9" s="1"/>
  <c r="L3" i="9"/>
  <c r="L4" i="9"/>
  <c r="L5" i="9"/>
  <c r="L7" i="9"/>
  <c r="L8" i="9"/>
  <c r="L9" i="9"/>
  <c r="L11" i="9"/>
  <c r="L12" i="9"/>
  <c r="L13" i="9"/>
  <c r="L15" i="9"/>
  <c r="L16" i="9"/>
  <c r="L17" i="9"/>
  <c r="L19" i="9"/>
  <c r="L20" i="9"/>
  <c r="L21" i="9"/>
  <c r="L23" i="9"/>
  <c r="L24" i="9"/>
  <c r="L25" i="9"/>
  <c r="L27" i="9"/>
  <c r="L28" i="9"/>
  <c r="L29" i="9"/>
  <c r="L31" i="9"/>
  <c r="L32" i="9"/>
  <c r="L33" i="9"/>
  <c r="L35" i="9"/>
  <c r="L36" i="9"/>
  <c r="L37" i="9"/>
  <c r="L39" i="9"/>
  <c r="L41" i="9"/>
  <c r="L43" i="9"/>
  <c r="L45" i="9"/>
  <c r="L47" i="9"/>
  <c r="L49" i="9"/>
  <c r="L51" i="9"/>
  <c r="L53" i="9"/>
  <c r="L55" i="9"/>
  <c r="L57" i="9"/>
  <c r="L59" i="9"/>
  <c r="L61" i="9"/>
  <c r="L63" i="9"/>
  <c r="L65" i="9"/>
  <c r="L67" i="9"/>
  <c r="L69" i="9"/>
  <c r="L71" i="9"/>
  <c r="L73" i="9"/>
  <c r="P3" i="8"/>
  <c r="R3" i="8" s="1"/>
  <c r="P4" i="8"/>
  <c r="R4" i="8"/>
  <c r="P5" i="8"/>
  <c r="R5" i="8" s="1"/>
  <c r="P6" i="8"/>
  <c r="R6" i="8" s="1"/>
  <c r="P7" i="8"/>
  <c r="R7" i="8" s="1"/>
  <c r="P8" i="8"/>
  <c r="R8" i="8" s="1"/>
  <c r="P9" i="8"/>
  <c r="R9" i="8" s="1"/>
  <c r="P10" i="8"/>
  <c r="R10" i="8" s="1"/>
  <c r="P11" i="8"/>
  <c r="R11" i="8" s="1"/>
  <c r="P12" i="8"/>
  <c r="R12" i="8" s="1"/>
  <c r="P13" i="8"/>
  <c r="R13" i="8" s="1"/>
  <c r="P14" i="8"/>
  <c r="R14" i="8" s="1"/>
  <c r="P15" i="8"/>
  <c r="R15" i="8" s="1"/>
  <c r="P16" i="8"/>
  <c r="R16" i="8" s="1"/>
  <c r="P17" i="8"/>
  <c r="R17" i="8" s="1"/>
  <c r="P18" i="8"/>
  <c r="R18" i="8" s="1"/>
  <c r="P19" i="8"/>
  <c r="R19" i="8" s="1"/>
  <c r="P20" i="8"/>
  <c r="R20" i="8" s="1"/>
  <c r="P21" i="8"/>
  <c r="R21" i="8" s="1"/>
  <c r="P22" i="8"/>
  <c r="R22" i="8" s="1"/>
  <c r="P23" i="8"/>
  <c r="R23" i="8" s="1"/>
  <c r="P24" i="8"/>
  <c r="R24" i="8"/>
  <c r="P25" i="8"/>
  <c r="R25" i="8" s="1"/>
  <c r="P26" i="8"/>
  <c r="R26" i="8" s="1"/>
  <c r="P27" i="8"/>
  <c r="R27" i="8" s="1"/>
  <c r="P28" i="8"/>
  <c r="R28" i="8" s="1"/>
  <c r="P29" i="8"/>
  <c r="R29" i="8" s="1"/>
  <c r="P30" i="8"/>
  <c r="R30" i="8" s="1"/>
  <c r="P31" i="8"/>
  <c r="R31" i="8" s="1"/>
  <c r="P32" i="8"/>
  <c r="R32" i="8" s="1"/>
  <c r="P33" i="8"/>
  <c r="R33" i="8" s="1"/>
  <c r="P34" i="8"/>
  <c r="R34" i="8" s="1"/>
  <c r="P35" i="8"/>
  <c r="R35" i="8" s="1"/>
  <c r="P36" i="8"/>
  <c r="R36" i="8" s="1"/>
  <c r="P37" i="8"/>
  <c r="R37" i="8" s="1"/>
  <c r="P38" i="8"/>
  <c r="R38" i="8" s="1"/>
  <c r="P39" i="8"/>
  <c r="R39" i="8" s="1"/>
  <c r="P40" i="8"/>
  <c r="R40" i="8"/>
  <c r="P41" i="8"/>
  <c r="R41" i="8" s="1"/>
  <c r="P42" i="8"/>
  <c r="R42" i="8"/>
  <c r="P43" i="8"/>
  <c r="R43" i="8" s="1"/>
  <c r="P44" i="8"/>
  <c r="R44" i="8" s="1"/>
  <c r="P45" i="8"/>
  <c r="R45" i="8" s="1"/>
  <c r="P46" i="8"/>
  <c r="R46" i="8" s="1"/>
  <c r="P47" i="8"/>
  <c r="R47" i="8" s="1"/>
  <c r="P48" i="8"/>
  <c r="R48" i="8" s="1"/>
  <c r="P49" i="8"/>
  <c r="R49" i="8" s="1"/>
  <c r="P50" i="8"/>
  <c r="R50" i="8"/>
  <c r="P51" i="8"/>
  <c r="R51" i="8" s="1"/>
  <c r="P52" i="8"/>
  <c r="R52" i="8" s="1"/>
  <c r="P53" i="8"/>
  <c r="R53" i="8" s="1"/>
  <c r="P54" i="8"/>
  <c r="R54" i="8" s="1"/>
  <c r="P55" i="8"/>
  <c r="R55" i="8" s="1"/>
  <c r="P56" i="8"/>
  <c r="R56" i="8"/>
  <c r="P57" i="8"/>
  <c r="R57" i="8" s="1"/>
  <c r="P58" i="8"/>
  <c r="R58" i="8" s="1"/>
  <c r="P59" i="8"/>
  <c r="R59" i="8" s="1"/>
  <c r="P60" i="8"/>
  <c r="R60" i="8" s="1"/>
  <c r="P61" i="8"/>
  <c r="R61" i="8" s="1"/>
  <c r="P62" i="8"/>
  <c r="R62" i="8" s="1"/>
  <c r="P63" i="8"/>
  <c r="R63" i="8" s="1"/>
  <c r="P64" i="8"/>
  <c r="R64" i="8" s="1"/>
  <c r="P65" i="8"/>
  <c r="R65" i="8" s="1"/>
  <c r="P66" i="8"/>
  <c r="R66" i="8" s="1"/>
  <c r="P67" i="8"/>
  <c r="R67" i="8" s="1"/>
  <c r="P68" i="8"/>
  <c r="R68" i="8" s="1"/>
  <c r="P69" i="8"/>
  <c r="R69" i="8" s="1"/>
  <c r="P70" i="8"/>
  <c r="R70" i="8" s="1"/>
  <c r="P71" i="8"/>
  <c r="R71" i="8" s="1"/>
  <c r="P72" i="8"/>
  <c r="R72" i="8" s="1"/>
  <c r="P73" i="8"/>
  <c r="R73" i="8" s="1"/>
  <c r="L3" i="8"/>
  <c r="N3" i="8"/>
  <c r="L4" i="8"/>
  <c r="N4" i="8" s="1"/>
  <c r="L5" i="8"/>
  <c r="N5" i="8" s="1"/>
  <c r="L6" i="8"/>
  <c r="N6" i="8"/>
  <c r="L7" i="8"/>
  <c r="N7" i="8"/>
  <c r="L8" i="8"/>
  <c r="N8" i="8" s="1"/>
  <c r="L9" i="8"/>
  <c r="N9" i="8" s="1"/>
  <c r="L10" i="8"/>
  <c r="N10" i="8"/>
  <c r="L11" i="8"/>
  <c r="N11" i="8"/>
  <c r="L12" i="8"/>
  <c r="N12" i="8" s="1"/>
  <c r="L13" i="8"/>
  <c r="N13" i="8" s="1"/>
  <c r="L14" i="8"/>
  <c r="N14" i="8"/>
  <c r="L15" i="8"/>
  <c r="N15" i="8"/>
  <c r="L16" i="8"/>
  <c r="N16" i="8" s="1"/>
  <c r="L17" i="8"/>
  <c r="N17" i="8" s="1"/>
  <c r="L18" i="8"/>
  <c r="N18" i="8"/>
  <c r="L19" i="8"/>
  <c r="N19" i="8"/>
  <c r="L20" i="8"/>
  <c r="N20" i="8" s="1"/>
  <c r="L21" i="8"/>
  <c r="N21" i="8" s="1"/>
  <c r="L22" i="8"/>
  <c r="N22" i="8"/>
  <c r="L23" i="8"/>
  <c r="N23" i="8"/>
  <c r="L24" i="8"/>
  <c r="N24" i="8" s="1"/>
  <c r="L25" i="8"/>
  <c r="N25" i="8" s="1"/>
  <c r="L26" i="8"/>
  <c r="N26" i="8"/>
  <c r="L27" i="8"/>
  <c r="N27" i="8"/>
  <c r="L28" i="8"/>
  <c r="N28" i="8" s="1"/>
  <c r="L29" i="8"/>
  <c r="N29" i="8" s="1"/>
  <c r="L30" i="8"/>
  <c r="N30" i="8"/>
  <c r="L31" i="8"/>
  <c r="N31" i="8"/>
  <c r="L32" i="8"/>
  <c r="N32" i="8" s="1"/>
  <c r="L33" i="8"/>
  <c r="N33" i="8" s="1"/>
  <c r="L34" i="8"/>
  <c r="N34" i="8"/>
  <c r="L35" i="8"/>
  <c r="N35" i="8"/>
  <c r="L36" i="8"/>
  <c r="N36" i="8" s="1"/>
  <c r="L37" i="8"/>
  <c r="N37" i="8" s="1"/>
  <c r="L38" i="8"/>
  <c r="N38" i="8"/>
  <c r="L39" i="8"/>
  <c r="N39" i="8"/>
  <c r="L40" i="8"/>
  <c r="N40" i="8" s="1"/>
  <c r="L41" i="8"/>
  <c r="N41" i="8" s="1"/>
  <c r="L42" i="8"/>
  <c r="N42" i="8"/>
  <c r="L43" i="8"/>
  <c r="N43" i="8"/>
  <c r="L44" i="8"/>
  <c r="N44" i="8" s="1"/>
  <c r="L45" i="8"/>
  <c r="N45" i="8" s="1"/>
  <c r="L46" i="8"/>
  <c r="N46" i="8"/>
  <c r="L47" i="8"/>
  <c r="N47" i="8"/>
  <c r="L48" i="8"/>
  <c r="N48" i="8" s="1"/>
  <c r="L49" i="8"/>
  <c r="N49" i="8" s="1"/>
  <c r="L50" i="8"/>
  <c r="N50" i="8"/>
  <c r="L51" i="8"/>
  <c r="N51" i="8"/>
  <c r="L52" i="8"/>
  <c r="N52" i="8" s="1"/>
  <c r="L53" i="8"/>
  <c r="N53" i="8" s="1"/>
  <c r="L54" i="8"/>
  <c r="N54" i="8"/>
  <c r="L55" i="8"/>
  <c r="N55" i="8"/>
  <c r="L56" i="8"/>
  <c r="N56" i="8" s="1"/>
  <c r="L57" i="8"/>
  <c r="N57" i="8" s="1"/>
  <c r="L58" i="8"/>
  <c r="N58" i="8"/>
  <c r="L59" i="8"/>
  <c r="N59" i="8"/>
  <c r="L60" i="8"/>
  <c r="N60" i="8" s="1"/>
  <c r="L61" i="8"/>
  <c r="N61" i="8" s="1"/>
  <c r="L62" i="8"/>
  <c r="N62" i="8"/>
  <c r="L63" i="8"/>
  <c r="N63" i="8"/>
  <c r="L64" i="8"/>
  <c r="N64" i="8" s="1"/>
  <c r="L65" i="8"/>
  <c r="N65" i="8" s="1"/>
  <c r="L66" i="8"/>
  <c r="N66" i="8"/>
  <c r="L67" i="8"/>
  <c r="N67" i="8"/>
  <c r="L68" i="8"/>
  <c r="N68" i="8" s="1"/>
  <c r="L69" i="8"/>
  <c r="N69" i="8" s="1"/>
  <c r="L70" i="8"/>
  <c r="N70" i="8"/>
  <c r="L71" i="8"/>
  <c r="N71" i="8"/>
  <c r="L72" i="8"/>
  <c r="N72" i="8" s="1"/>
  <c r="L73" i="8"/>
  <c r="N73" i="8" s="1"/>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P2" i="8"/>
  <c r="R2" i="8" s="1"/>
  <c r="L2" i="8"/>
  <c r="N2" i="8" s="1"/>
  <c r="I2" i="8"/>
  <c r="F2" i="8"/>
  <c r="D2" i="8"/>
  <c r="P3" i="7"/>
  <c r="R3" i="7" s="1"/>
  <c r="P4" i="7"/>
  <c r="R4" i="7"/>
  <c r="P5" i="7"/>
  <c r="R5" i="7" s="1"/>
  <c r="P6" i="7"/>
  <c r="R6" i="7"/>
  <c r="P7" i="7"/>
  <c r="R7" i="7" s="1"/>
  <c r="P8" i="7"/>
  <c r="R8" i="7"/>
  <c r="P9" i="7"/>
  <c r="R9" i="7" s="1"/>
  <c r="P10" i="7"/>
  <c r="R10" i="7"/>
  <c r="P11" i="7"/>
  <c r="R11" i="7" s="1"/>
  <c r="P12" i="7"/>
  <c r="R12" i="7"/>
  <c r="P13" i="7"/>
  <c r="R13" i="7" s="1"/>
  <c r="P14" i="7"/>
  <c r="R14" i="7"/>
  <c r="P15" i="7"/>
  <c r="R15" i="7" s="1"/>
  <c r="P16" i="7"/>
  <c r="R16" i="7"/>
  <c r="P17" i="7"/>
  <c r="R17" i="7" s="1"/>
  <c r="P18" i="7"/>
  <c r="R18" i="7"/>
  <c r="P19" i="7"/>
  <c r="R19" i="7" s="1"/>
  <c r="P20" i="7"/>
  <c r="R20" i="7"/>
  <c r="P21" i="7"/>
  <c r="R21" i="7" s="1"/>
  <c r="P22" i="7"/>
  <c r="R22" i="7"/>
  <c r="P23" i="7"/>
  <c r="R23" i="7" s="1"/>
  <c r="P24" i="7"/>
  <c r="R24" i="7"/>
  <c r="P25" i="7"/>
  <c r="R25" i="7" s="1"/>
  <c r="P26" i="7"/>
  <c r="R26" i="7"/>
  <c r="P27" i="7"/>
  <c r="R27" i="7" s="1"/>
  <c r="P28" i="7"/>
  <c r="R28" i="7"/>
  <c r="P29" i="7"/>
  <c r="R29" i="7" s="1"/>
  <c r="P30" i="7"/>
  <c r="R30" i="7"/>
  <c r="P31" i="7"/>
  <c r="R31" i="7" s="1"/>
  <c r="P32" i="7"/>
  <c r="R32" i="7"/>
  <c r="P33" i="7"/>
  <c r="R33" i="7" s="1"/>
  <c r="P34" i="7"/>
  <c r="R34" i="7"/>
  <c r="P35" i="7"/>
  <c r="R35" i="7" s="1"/>
  <c r="P36" i="7"/>
  <c r="R36" i="7"/>
  <c r="P37" i="7"/>
  <c r="R37" i="7" s="1"/>
  <c r="P38" i="7"/>
  <c r="R38" i="7"/>
  <c r="P39" i="7"/>
  <c r="R39" i="7" s="1"/>
  <c r="P40" i="7"/>
  <c r="R40" i="7"/>
  <c r="P41" i="7"/>
  <c r="R41" i="7" s="1"/>
  <c r="P42" i="7"/>
  <c r="R42" i="7"/>
  <c r="P43" i="7"/>
  <c r="R43" i="7" s="1"/>
  <c r="P44" i="7"/>
  <c r="R44" i="7"/>
  <c r="P45" i="7"/>
  <c r="R45" i="7" s="1"/>
  <c r="P46" i="7"/>
  <c r="R46" i="7"/>
  <c r="P47" i="7"/>
  <c r="R47" i="7" s="1"/>
  <c r="P48" i="7"/>
  <c r="R48" i="7"/>
  <c r="P49" i="7"/>
  <c r="R49" i="7" s="1"/>
  <c r="P50" i="7"/>
  <c r="R50" i="7"/>
  <c r="P51" i="7"/>
  <c r="R51" i="7" s="1"/>
  <c r="P52" i="7"/>
  <c r="R52" i="7"/>
  <c r="P53" i="7"/>
  <c r="R53" i="7" s="1"/>
  <c r="P54" i="7"/>
  <c r="R54" i="7"/>
  <c r="P55" i="7"/>
  <c r="R55" i="7" s="1"/>
  <c r="P56" i="7"/>
  <c r="R56" i="7"/>
  <c r="P57" i="7"/>
  <c r="R57" i="7" s="1"/>
  <c r="P58" i="7"/>
  <c r="R58" i="7"/>
  <c r="P59" i="7"/>
  <c r="R59" i="7" s="1"/>
  <c r="P60" i="7"/>
  <c r="R60" i="7"/>
  <c r="P61" i="7"/>
  <c r="R61" i="7" s="1"/>
  <c r="P62" i="7"/>
  <c r="R62" i="7"/>
  <c r="P63" i="7"/>
  <c r="R63" i="7" s="1"/>
  <c r="P64" i="7"/>
  <c r="R64" i="7"/>
  <c r="P65" i="7"/>
  <c r="R65" i="7" s="1"/>
  <c r="P66" i="7"/>
  <c r="R66" i="7"/>
  <c r="P67" i="7"/>
  <c r="R67" i="7" s="1"/>
  <c r="P68" i="7"/>
  <c r="R68" i="7"/>
  <c r="P69" i="7"/>
  <c r="R69" i="7" s="1"/>
  <c r="P70" i="7"/>
  <c r="R70" i="7"/>
  <c r="P71" i="7"/>
  <c r="R71" i="7" s="1"/>
  <c r="P72" i="7"/>
  <c r="R72" i="7"/>
  <c r="P73" i="7"/>
  <c r="R73" i="7" s="1"/>
  <c r="L3" i="7"/>
  <c r="N3" i="7" s="1"/>
  <c r="M3" i="7"/>
  <c r="L4" i="7"/>
  <c r="N4" i="7" s="1"/>
  <c r="M4" i="7"/>
  <c r="L5" i="7"/>
  <c r="M5" i="7"/>
  <c r="N5" i="7"/>
  <c r="L6" i="7"/>
  <c r="M6" i="7"/>
  <c r="N6" i="7"/>
  <c r="L7" i="7"/>
  <c r="N7" i="7" s="1"/>
  <c r="M7" i="7"/>
  <c r="L8" i="7"/>
  <c r="N8" i="7" s="1"/>
  <c r="M8" i="7"/>
  <c r="L9" i="7"/>
  <c r="M9" i="7"/>
  <c r="N9" i="7"/>
  <c r="L10" i="7"/>
  <c r="M10" i="7"/>
  <c r="N10" i="7"/>
  <c r="L11" i="7"/>
  <c r="N11" i="7" s="1"/>
  <c r="M11" i="7"/>
  <c r="L12" i="7"/>
  <c r="N12" i="7" s="1"/>
  <c r="M12" i="7"/>
  <c r="L13" i="7"/>
  <c r="M13" i="7"/>
  <c r="N13" i="7"/>
  <c r="L14" i="7"/>
  <c r="M14" i="7"/>
  <c r="N14" i="7"/>
  <c r="L15" i="7"/>
  <c r="N15" i="7" s="1"/>
  <c r="M15" i="7"/>
  <c r="L16" i="7"/>
  <c r="N16" i="7" s="1"/>
  <c r="M16" i="7"/>
  <c r="L17" i="7"/>
  <c r="M17" i="7"/>
  <c r="N17" i="7"/>
  <c r="L18" i="7"/>
  <c r="M18" i="7"/>
  <c r="N18" i="7"/>
  <c r="L19" i="7"/>
  <c r="N19" i="7" s="1"/>
  <c r="M19" i="7"/>
  <c r="L20" i="7"/>
  <c r="N20" i="7" s="1"/>
  <c r="M20" i="7"/>
  <c r="L21" i="7"/>
  <c r="M21" i="7"/>
  <c r="N21" i="7"/>
  <c r="L22" i="7"/>
  <c r="M22" i="7"/>
  <c r="N22" i="7"/>
  <c r="L23" i="7"/>
  <c r="N23" i="7" s="1"/>
  <c r="M23" i="7"/>
  <c r="L24" i="7"/>
  <c r="N24" i="7" s="1"/>
  <c r="M24" i="7"/>
  <c r="L25" i="7"/>
  <c r="M25" i="7"/>
  <c r="N25" i="7"/>
  <c r="L26" i="7"/>
  <c r="M26" i="7"/>
  <c r="N26" i="7"/>
  <c r="L27" i="7"/>
  <c r="N27" i="7" s="1"/>
  <c r="M27" i="7"/>
  <c r="L28" i="7"/>
  <c r="N28" i="7" s="1"/>
  <c r="M28" i="7"/>
  <c r="L29" i="7"/>
  <c r="M29" i="7"/>
  <c r="N29" i="7"/>
  <c r="L30" i="7"/>
  <c r="M30" i="7"/>
  <c r="N30" i="7"/>
  <c r="L31" i="7"/>
  <c r="N31" i="7" s="1"/>
  <c r="M31" i="7"/>
  <c r="L32" i="7"/>
  <c r="N32" i="7" s="1"/>
  <c r="M32" i="7"/>
  <c r="L33" i="7"/>
  <c r="M33" i="7"/>
  <c r="N33" i="7"/>
  <c r="L34" i="7"/>
  <c r="M34" i="7"/>
  <c r="N34" i="7"/>
  <c r="L35" i="7"/>
  <c r="N35" i="7" s="1"/>
  <c r="M35" i="7"/>
  <c r="L36" i="7"/>
  <c r="N36" i="7" s="1"/>
  <c r="M36" i="7"/>
  <c r="L37" i="7"/>
  <c r="M37" i="7"/>
  <c r="N37" i="7"/>
  <c r="L38" i="7"/>
  <c r="M38" i="7"/>
  <c r="N38" i="7"/>
  <c r="L39" i="7"/>
  <c r="N39" i="7" s="1"/>
  <c r="M39" i="7"/>
  <c r="L40" i="7"/>
  <c r="N40" i="7" s="1"/>
  <c r="M40" i="7"/>
  <c r="L41" i="7"/>
  <c r="M41" i="7"/>
  <c r="N41" i="7"/>
  <c r="L42" i="7"/>
  <c r="M42" i="7"/>
  <c r="N42" i="7"/>
  <c r="L43" i="7"/>
  <c r="N43" i="7" s="1"/>
  <c r="M43" i="7"/>
  <c r="L44" i="7"/>
  <c r="N44" i="7" s="1"/>
  <c r="M44" i="7"/>
  <c r="L45" i="7"/>
  <c r="M45" i="7"/>
  <c r="N45" i="7"/>
  <c r="L46" i="7"/>
  <c r="M46" i="7"/>
  <c r="N46" i="7"/>
  <c r="L47" i="7"/>
  <c r="N47" i="7" s="1"/>
  <c r="M47" i="7"/>
  <c r="L48" i="7"/>
  <c r="N48" i="7" s="1"/>
  <c r="M48" i="7"/>
  <c r="L49" i="7"/>
  <c r="M49" i="7"/>
  <c r="N49" i="7"/>
  <c r="L50" i="7"/>
  <c r="M50" i="7"/>
  <c r="N50" i="7"/>
  <c r="L51" i="7"/>
  <c r="N51" i="7" s="1"/>
  <c r="M51" i="7"/>
  <c r="L52" i="7"/>
  <c r="N52" i="7" s="1"/>
  <c r="M52" i="7"/>
  <c r="L53" i="7"/>
  <c r="M53" i="7"/>
  <c r="N53" i="7"/>
  <c r="L54" i="7"/>
  <c r="M54" i="7"/>
  <c r="N54" i="7"/>
  <c r="L55" i="7"/>
  <c r="N55" i="7" s="1"/>
  <c r="M55" i="7"/>
  <c r="L56" i="7"/>
  <c r="N56" i="7" s="1"/>
  <c r="M56" i="7"/>
  <c r="L57" i="7"/>
  <c r="M57" i="7"/>
  <c r="N57" i="7"/>
  <c r="L58" i="7"/>
  <c r="M58" i="7"/>
  <c r="N58" i="7"/>
  <c r="L59" i="7"/>
  <c r="N59" i="7" s="1"/>
  <c r="M59" i="7"/>
  <c r="L60" i="7"/>
  <c r="N60" i="7" s="1"/>
  <c r="M60" i="7"/>
  <c r="L61" i="7"/>
  <c r="M61" i="7"/>
  <c r="N61" i="7"/>
  <c r="L62" i="7"/>
  <c r="M62" i="7"/>
  <c r="N62" i="7"/>
  <c r="L63" i="7"/>
  <c r="N63" i="7" s="1"/>
  <c r="M63" i="7"/>
  <c r="L64" i="7"/>
  <c r="N64" i="7" s="1"/>
  <c r="M64" i="7"/>
  <c r="L65" i="7"/>
  <c r="M65" i="7"/>
  <c r="N65" i="7"/>
  <c r="L66" i="7"/>
  <c r="M66" i="7"/>
  <c r="N66" i="7"/>
  <c r="L67" i="7"/>
  <c r="N67" i="7" s="1"/>
  <c r="M67" i="7"/>
  <c r="L68" i="7"/>
  <c r="N68" i="7" s="1"/>
  <c r="M68" i="7"/>
  <c r="L69" i="7"/>
  <c r="M69" i="7"/>
  <c r="N69" i="7"/>
  <c r="L70" i="7"/>
  <c r="M70" i="7"/>
  <c r="N70" i="7"/>
  <c r="L71" i="7"/>
  <c r="N71" i="7" s="1"/>
  <c r="M71" i="7"/>
  <c r="L72" i="7"/>
  <c r="N72" i="7" s="1"/>
  <c r="M72" i="7"/>
  <c r="L73" i="7"/>
  <c r="M73" i="7"/>
  <c r="N73" i="7"/>
  <c r="I3" i="7"/>
  <c r="J3" i="7"/>
  <c r="I4" i="7"/>
  <c r="J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M2" i="7"/>
  <c r="L2" i="7"/>
  <c r="J2" i="7"/>
  <c r="I2" i="7"/>
  <c r="G2" i="7"/>
  <c r="F2" i="7"/>
  <c r="D2" i="7"/>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J2" i="6"/>
  <c r="G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F3" i="6"/>
  <c r="F4" i="6"/>
  <c r="F5" i="6"/>
  <c r="N5" i="6" s="1"/>
  <c r="F6" i="6"/>
  <c r="F7" i="6"/>
  <c r="N7" i="6" s="1"/>
  <c r="F8" i="6"/>
  <c r="F9" i="6"/>
  <c r="N9" i="6" s="1"/>
  <c r="F10" i="6"/>
  <c r="F11" i="6"/>
  <c r="N11" i="6" s="1"/>
  <c r="F12" i="6"/>
  <c r="F13" i="6"/>
  <c r="N13" i="6" s="1"/>
  <c r="F14" i="6"/>
  <c r="F15" i="6"/>
  <c r="N15" i="6" s="1"/>
  <c r="F16" i="6"/>
  <c r="F17" i="6"/>
  <c r="N17" i="6" s="1"/>
  <c r="F18" i="6"/>
  <c r="F19" i="6"/>
  <c r="N19" i="6" s="1"/>
  <c r="F20" i="6"/>
  <c r="F21" i="6"/>
  <c r="N21" i="6" s="1"/>
  <c r="F22" i="6"/>
  <c r="F23" i="6"/>
  <c r="N23" i="6" s="1"/>
  <c r="F24" i="6"/>
  <c r="F25" i="6"/>
  <c r="N25" i="6" s="1"/>
  <c r="F26" i="6"/>
  <c r="F27" i="6"/>
  <c r="N27" i="6" s="1"/>
  <c r="F28" i="6"/>
  <c r="F29" i="6"/>
  <c r="N29" i="6" s="1"/>
  <c r="F30" i="6"/>
  <c r="F31" i="6"/>
  <c r="N31" i="6" s="1"/>
  <c r="F32" i="6"/>
  <c r="F33" i="6"/>
  <c r="N33" i="6" s="1"/>
  <c r="F34" i="6"/>
  <c r="F35" i="6"/>
  <c r="N35" i="6" s="1"/>
  <c r="F36" i="6"/>
  <c r="F37" i="6"/>
  <c r="N37" i="6" s="1"/>
  <c r="F38" i="6"/>
  <c r="F39" i="6"/>
  <c r="N39" i="6" s="1"/>
  <c r="F40" i="6"/>
  <c r="F41" i="6"/>
  <c r="N41" i="6" s="1"/>
  <c r="F42" i="6"/>
  <c r="F43" i="6"/>
  <c r="N43" i="6" s="1"/>
  <c r="F44" i="6"/>
  <c r="F45" i="6"/>
  <c r="N45" i="6" s="1"/>
  <c r="F46" i="6"/>
  <c r="F47" i="6"/>
  <c r="N47" i="6" s="1"/>
  <c r="F48" i="6"/>
  <c r="F49" i="6"/>
  <c r="N49" i="6" s="1"/>
  <c r="F50" i="6"/>
  <c r="F51" i="6"/>
  <c r="N51" i="6" s="1"/>
  <c r="F52" i="6"/>
  <c r="F53" i="6"/>
  <c r="N53" i="6" s="1"/>
  <c r="F54" i="6"/>
  <c r="F55" i="6"/>
  <c r="N55" i="6" s="1"/>
  <c r="F56" i="6"/>
  <c r="F57" i="6"/>
  <c r="N57" i="6" s="1"/>
  <c r="F58" i="6"/>
  <c r="F59" i="6"/>
  <c r="N59" i="6" s="1"/>
  <c r="F60" i="6"/>
  <c r="F61" i="6"/>
  <c r="N61" i="6" s="1"/>
  <c r="F62" i="6"/>
  <c r="F63" i="6"/>
  <c r="N63" i="6" s="1"/>
  <c r="F64" i="6"/>
  <c r="F65" i="6"/>
  <c r="N65" i="6" s="1"/>
  <c r="F66" i="6"/>
  <c r="F67" i="6"/>
  <c r="N67" i="6" s="1"/>
  <c r="F68" i="6"/>
  <c r="F69" i="6"/>
  <c r="N69" i="6" s="1"/>
  <c r="F70" i="6"/>
  <c r="F71" i="6"/>
  <c r="N71" i="6" s="1"/>
  <c r="F72" i="6"/>
  <c r="F73" i="6"/>
  <c r="N73" i="6" s="1"/>
  <c r="I2" i="6"/>
  <c r="F2" i="6"/>
  <c r="D19" i="6"/>
  <c r="D43" i="6"/>
  <c r="D51" i="6"/>
  <c r="D59" i="6"/>
  <c r="D67" i="6"/>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73" i="6"/>
  <c r="D73" i="6" s="1"/>
  <c r="A72" i="6"/>
  <c r="D72" i="6" s="1"/>
  <c r="A71" i="6"/>
  <c r="D71" i="6" s="1"/>
  <c r="A70" i="6"/>
  <c r="D70" i="6" s="1"/>
  <c r="A69" i="6"/>
  <c r="D69" i="6" s="1"/>
  <c r="A68" i="6"/>
  <c r="D68" i="6" s="1"/>
  <c r="A67" i="6"/>
  <c r="A66" i="6"/>
  <c r="D66" i="6" s="1"/>
  <c r="A65" i="6"/>
  <c r="D65" i="6" s="1"/>
  <c r="A64" i="6"/>
  <c r="D64" i="6" s="1"/>
  <c r="A63" i="6"/>
  <c r="D63" i="6" s="1"/>
  <c r="A62" i="6"/>
  <c r="D62" i="6" s="1"/>
  <c r="A61" i="6"/>
  <c r="D61" i="6" s="1"/>
  <c r="A60" i="6"/>
  <c r="D60" i="6" s="1"/>
  <c r="A59" i="6"/>
  <c r="A58" i="6"/>
  <c r="D58" i="6" s="1"/>
  <c r="A57" i="6"/>
  <c r="D57" i="6" s="1"/>
  <c r="A56" i="6"/>
  <c r="D56" i="6" s="1"/>
  <c r="A55" i="6"/>
  <c r="D55" i="6" s="1"/>
  <c r="A54" i="6"/>
  <c r="D54" i="6" s="1"/>
  <c r="A53" i="6"/>
  <c r="D53" i="6" s="1"/>
  <c r="A52" i="6"/>
  <c r="D52" i="6" s="1"/>
  <c r="A51" i="6"/>
  <c r="A50" i="6"/>
  <c r="D50" i="6" s="1"/>
  <c r="A49" i="6"/>
  <c r="D49" i="6" s="1"/>
  <c r="A48" i="6"/>
  <c r="D48" i="6" s="1"/>
  <c r="A47" i="6"/>
  <c r="D47" i="6" s="1"/>
  <c r="A46" i="6"/>
  <c r="D46" i="6" s="1"/>
  <c r="A45" i="6"/>
  <c r="D45" i="6" s="1"/>
  <c r="A44" i="6"/>
  <c r="D44" i="6" s="1"/>
  <c r="A43" i="6"/>
  <c r="A42" i="6"/>
  <c r="D42" i="6" s="1"/>
  <c r="A41" i="6"/>
  <c r="D41" i="6" s="1"/>
  <c r="A40" i="6"/>
  <c r="D40" i="6" s="1"/>
  <c r="A39" i="6"/>
  <c r="D39" i="6" s="1"/>
  <c r="A38" i="6"/>
  <c r="D38" i="6" s="1"/>
  <c r="A37" i="6"/>
  <c r="D37" i="6" s="1"/>
  <c r="A36" i="6"/>
  <c r="D36" i="6" s="1"/>
  <c r="A35" i="6"/>
  <c r="D35" i="6" s="1"/>
  <c r="A34" i="6"/>
  <c r="D34" i="6" s="1"/>
  <c r="A33" i="6"/>
  <c r="D33" i="6" s="1"/>
  <c r="A32" i="6"/>
  <c r="D32" i="6" s="1"/>
  <c r="A31" i="6"/>
  <c r="D31" i="6" s="1"/>
  <c r="A30" i="6"/>
  <c r="D30" i="6" s="1"/>
  <c r="A29" i="6"/>
  <c r="D29" i="6" s="1"/>
  <c r="A28" i="6"/>
  <c r="D28" i="6" s="1"/>
  <c r="A27" i="6"/>
  <c r="D27" i="6" s="1"/>
  <c r="A26" i="6"/>
  <c r="D26" i="6" s="1"/>
  <c r="A25" i="6"/>
  <c r="D25" i="6" s="1"/>
  <c r="A24" i="6"/>
  <c r="D24" i="6" s="1"/>
  <c r="A23" i="6"/>
  <c r="D23" i="6" s="1"/>
  <c r="A22" i="6"/>
  <c r="D22" i="6" s="1"/>
  <c r="A21" i="6"/>
  <c r="D21" i="6" s="1"/>
  <c r="A20" i="6"/>
  <c r="D20" i="6" s="1"/>
  <c r="A19" i="6"/>
  <c r="A18" i="6"/>
  <c r="D18" i="6" s="1"/>
  <c r="A17" i="6"/>
  <c r="D17" i="6" s="1"/>
  <c r="A16" i="6"/>
  <c r="D16" i="6" s="1"/>
  <c r="A15" i="6"/>
  <c r="D15" i="6" s="1"/>
  <c r="A14" i="6"/>
  <c r="D14" i="6" s="1"/>
  <c r="A13" i="6"/>
  <c r="D13" i="6" s="1"/>
  <c r="A12" i="6"/>
  <c r="D12" i="6" s="1"/>
  <c r="A11" i="6"/>
  <c r="D11" i="6" s="1"/>
  <c r="A10" i="6"/>
  <c r="D10" i="6" s="1"/>
  <c r="A9" i="6"/>
  <c r="D9" i="6" s="1"/>
  <c r="A8" i="6"/>
  <c r="D8" i="6" s="1"/>
  <c r="A7" i="6"/>
  <c r="D7" i="6" s="1"/>
  <c r="A6" i="6"/>
  <c r="D6" i="6" s="1"/>
  <c r="A5" i="6"/>
  <c r="D5" i="6" s="1"/>
  <c r="A4" i="6"/>
  <c r="D4" i="6" s="1"/>
  <c r="A3" i="6"/>
  <c r="D3" i="6" s="1"/>
  <c r="A2" i="6"/>
  <c r="D2" i="6" s="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2" i="5"/>
  <c r="D2" i="5"/>
  <c r="P50" i="10" l="1"/>
  <c r="P38" i="10"/>
  <c r="P30" i="10"/>
  <c r="P22" i="10"/>
  <c r="P6" i="10"/>
  <c r="P54" i="10"/>
  <c r="P42" i="10"/>
  <c r="P26" i="10"/>
  <c r="P18" i="10"/>
  <c r="P10" i="10"/>
  <c r="P58" i="10"/>
  <c r="P46" i="10"/>
  <c r="P34" i="10"/>
  <c r="P14" i="10"/>
  <c r="P70" i="10"/>
  <c r="P66" i="10"/>
  <c r="P62" i="10"/>
  <c r="P61" i="10"/>
  <c r="L2" i="13"/>
  <c r="L72" i="9"/>
  <c r="L64" i="9"/>
  <c r="L56" i="9"/>
  <c r="L48" i="9"/>
  <c r="L40" i="9"/>
  <c r="L68" i="9"/>
  <c r="L60" i="9"/>
  <c r="L52" i="9"/>
  <c r="L44" i="9"/>
  <c r="P2" i="7"/>
  <c r="N2" i="7"/>
  <c r="N70" i="6"/>
  <c r="N66" i="6"/>
  <c r="N62" i="6"/>
  <c r="N58" i="6"/>
  <c r="N54" i="6"/>
  <c r="N50" i="6"/>
  <c r="N46" i="6"/>
  <c r="N42" i="6"/>
  <c r="N38" i="6"/>
  <c r="N34" i="6"/>
  <c r="N30" i="6"/>
  <c r="N26" i="6"/>
  <c r="N22" i="6"/>
  <c r="N18" i="6"/>
  <c r="N14" i="6"/>
  <c r="N10" i="6"/>
  <c r="N6" i="6"/>
  <c r="N2" i="6"/>
  <c r="N72" i="6"/>
  <c r="N68" i="6"/>
  <c r="N64" i="6"/>
  <c r="N60" i="6"/>
  <c r="N56" i="6"/>
  <c r="N52" i="6"/>
  <c r="N48" i="6"/>
  <c r="N44" i="6"/>
  <c r="N40" i="6"/>
  <c r="N36" i="6"/>
  <c r="N32" i="6"/>
  <c r="N28" i="6"/>
  <c r="N24" i="6"/>
  <c r="N20" i="6"/>
  <c r="N16" i="6"/>
  <c r="N12" i="6"/>
  <c r="N8" i="6"/>
  <c r="N4" i="6"/>
  <c r="N3" i="6"/>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3" i="4"/>
  <c r="K55" i="4"/>
  <c r="K56" i="4"/>
  <c r="K57" i="4"/>
  <c r="K58" i="4"/>
  <c r="K59" i="4"/>
  <c r="K60" i="4"/>
  <c r="K61" i="4"/>
  <c r="K62" i="4"/>
  <c r="K63" i="4"/>
  <c r="K64" i="4"/>
  <c r="K65" i="4"/>
  <c r="K66" i="4"/>
  <c r="K67" i="4"/>
  <c r="K69" i="4"/>
  <c r="K70" i="4"/>
  <c r="K71" i="4"/>
  <c r="K72" i="4"/>
  <c r="K73" i="4"/>
  <c r="A71" i="4"/>
  <c r="E71" i="4"/>
  <c r="G71" i="4" s="1"/>
  <c r="A72" i="4"/>
  <c r="E72" i="4"/>
  <c r="G72" i="4" s="1"/>
  <c r="A73" i="4"/>
  <c r="E73" i="4"/>
  <c r="G73" i="4" s="1"/>
  <c r="E3" i="4"/>
  <c r="G3" i="4" s="1"/>
  <c r="E4" i="4"/>
  <c r="G4" i="4" s="1"/>
  <c r="E5" i="4"/>
  <c r="G5" i="4" s="1"/>
  <c r="E6" i="4"/>
  <c r="G6" i="4" s="1"/>
  <c r="E7" i="4"/>
  <c r="G7" i="4" s="1"/>
  <c r="E8" i="4"/>
  <c r="G8" i="4" s="1"/>
  <c r="E9" i="4"/>
  <c r="G9" i="4" s="1"/>
  <c r="E10" i="4"/>
  <c r="G10" i="4" s="1"/>
  <c r="E11" i="4"/>
  <c r="G11" i="4" s="1"/>
  <c r="E12" i="4"/>
  <c r="G12" i="4" s="1"/>
  <c r="E13" i="4"/>
  <c r="G13" i="4" s="1"/>
  <c r="E14" i="4"/>
  <c r="G14" i="4" s="1"/>
  <c r="E15" i="4"/>
  <c r="G15" i="4" s="1"/>
  <c r="E16" i="4"/>
  <c r="G16" i="4" s="1"/>
  <c r="E17" i="4"/>
  <c r="G17" i="4" s="1"/>
  <c r="E18" i="4"/>
  <c r="G18" i="4" s="1"/>
  <c r="E19" i="4"/>
  <c r="G19" i="4" s="1"/>
  <c r="E20" i="4"/>
  <c r="G20" i="4" s="1"/>
  <c r="E21" i="4"/>
  <c r="G21" i="4" s="1"/>
  <c r="E22" i="4"/>
  <c r="G22" i="4" s="1"/>
  <c r="E23" i="4"/>
  <c r="G23" i="4" s="1"/>
  <c r="E24" i="4"/>
  <c r="G24" i="4" s="1"/>
  <c r="E25" i="4"/>
  <c r="G25" i="4" s="1"/>
  <c r="E26" i="4"/>
  <c r="G26" i="4" s="1"/>
  <c r="E27" i="4"/>
  <c r="G27" i="4" s="1"/>
  <c r="E28" i="4"/>
  <c r="G28" i="4" s="1"/>
  <c r="E29" i="4"/>
  <c r="G29" i="4" s="1"/>
  <c r="E30" i="4"/>
  <c r="G30" i="4" s="1"/>
  <c r="E31" i="4"/>
  <c r="G31" i="4" s="1"/>
  <c r="E32" i="4"/>
  <c r="G32" i="4" s="1"/>
  <c r="E33" i="4"/>
  <c r="G33" i="4" s="1"/>
  <c r="E34" i="4"/>
  <c r="G34" i="4" s="1"/>
  <c r="E35" i="4"/>
  <c r="G35" i="4" s="1"/>
  <c r="E36" i="4"/>
  <c r="G36" i="4" s="1"/>
  <c r="E37" i="4"/>
  <c r="G37" i="4" s="1"/>
  <c r="E38" i="4"/>
  <c r="G38" i="4" s="1"/>
  <c r="E39" i="4"/>
  <c r="G39" i="4" s="1"/>
  <c r="E40" i="4"/>
  <c r="G40" i="4" s="1"/>
  <c r="E41" i="4"/>
  <c r="G41" i="4" s="1"/>
  <c r="E42" i="4"/>
  <c r="G42" i="4" s="1"/>
  <c r="E43" i="4"/>
  <c r="G43" i="4" s="1"/>
  <c r="E44" i="4"/>
  <c r="G44" i="4" s="1"/>
  <c r="E45" i="4"/>
  <c r="G45" i="4" s="1"/>
  <c r="E46" i="4"/>
  <c r="G46" i="4" s="1"/>
  <c r="E47" i="4"/>
  <c r="G47" i="4" s="1"/>
  <c r="E48" i="4"/>
  <c r="G48" i="4" s="1"/>
  <c r="E49" i="4"/>
  <c r="G49" i="4" s="1"/>
  <c r="E50" i="4"/>
  <c r="G50" i="4" s="1"/>
  <c r="E51" i="4"/>
  <c r="G51" i="4" s="1"/>
  <c r="E52" i="4"/>
  <c r="G52" i="4" s="1"/>
  <c r="E53" i="4"/>
  <c r="G53" i="4" s="1"/>
  <c r="E54" i="4"/>
  <c r="G54" i="4" s="1"/>
  <c r="E55" i="4"/>
  <c r="G55" i="4" s="1"/>
  <c r="E56" i="4"/>
  <c r="G56" i="4" s="1"/>
  <c r="E57" i="4"/>
  <c r="G57" i="4" s="1"/>
  <c r="E58" i="4"/>
  <c r="G58" i="4" s="1"/>
  <c r="E59" i="4"/>
  <c r="G59" i="4" s="1"/>
  <c r="E60" i="4"/>
  <c r="G60" i="4" s="1"/>
  <c r="E61" i="4"/>
  <c r="G61" i="4" s="1"/>
  <c r="E62" i="4"/>
  <c r="G62" i="4" s="1"/>
  <c r="E63" i="4"/>
  <c r="G63" i="4" s="1"/>
  <c r="E64" i="4"/>
  <c r="G64" i="4" s="1"/>
  <c r="E65" i="4"/>
  <c r="G65" i="4" s="1"/>
  <c r="E66" i="4"/>
  <c r="G66" i="4" s="1"/>
  <c r="E67" i="4"/>
  <c r="G67" i="4" s="1"/>
  <c r="E68" i="4"/>
  <c r="G68" i="4" s="1"/>
  <c r="E69" i="4"/>
  <c r="G69" i="4" s="1"/>
  <c r="E70" i="4"/>
  <c r="G70" i="4" s="1"/>
  <c r="E2" i="4"/>
  <c r="G2" i="4" s="1"/>
  <c r="A70" i="4"/>
  <c r="A69" i="4"/>
  <c r="L69" i="4" s="1"/>
  <c r="A68" i="4"/>
  <c r="L68" i="4" s="1"/>
  <c r="A67" i="4"/>
  <c r="A66" i="4"/>
  <c r="A65" i="4"/>
  <c r="L65" i="4" s="1"/>
  <c r="A64" i="4"/>
  <c r="L64" i="4" s="1"/>
  <c r="A63" i="4"/>
  <c r="A62" i="4"/>
  <c r="A61" i="4"/>
  <c r="L61" i="4" s="1"/>
  <c r="A60" i="4"/>
  <c r="L60" i="4" s="1"/>
  <c r="A59" i="4"/>
  <c r="A58" i="4"/>
  <c r="A57" i="4"/>
  <c r="A56" i="4"/>
  <c r="A55" i="4"/>
  <c r="A54" i="4"/>
  <c r="A53" i="4"/>
  <c r="A52" i="4"/>
  <c r="L52" i="4" s="1"/>
  <c r="A51" i="4"/>
  <c r="L51" i="4" s="1"/>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L2" i="4"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2" i="3"/>
  <c r="X3" i="3"/>
  <c r="X67" i="3"/>
  <c r="W3" i="3"/>
  <c r="W4" i="3"/>
  <c r="W5" i="3"/>
  <c r="W6" i="3"/>
  <c r="W7" i="3"/>
  <c r="W8" i="3"/>
  <c r="W9" i="3"/>
  <c r="W10" i="3"/>
  <c r="W11" i="3"/>
  <c r="W12" i="3"/>
  <c r="W13" i="3"/>
  <c r="W14" i="3"/>
  <c r="W15" i="3"/>
  <c r="W16" i="3"/>
  <c r="W17" i="3"/>
  <c r="W18" i="3"/>
  <c r="W19" i="3"/>
  <c r="X19" i="3" s="1"/>
  <c r="W20" i="3"/>
  <c r="W21" i="3"/>
  <c r="W22" i="3"/>
  <c r="W23" i="3"/>
  <c r="W24" i="3"/>
  <c r="W25" i="3"/>
  <c r="W26" i="3"/>
  <c r="W27" i="3"/>
  <c r="W28" i="3"/>
  <c r="W29" i="3"/>
  <c r="W30" i="3"/>
  <c r="W31" i="3"/>
  <c r="W32" i="3"/>
  <c r="W33" i="3"/>
  <c r="W34" i="3"/>
  <c r="W35" i="3"/>
  <c r="X35" i="3" s="1"/>
  <c r="W36" i="3"/>
  <c r="W37" i="3"/>
  <c r="W38" i="3"/>
  <c r="W39" i="3"/>
  <c r="W40" i="3"/>
  <c r="W41" i="3"/>
  <c r="W42" i="3"/>
  <c r="W43" i="3"/>
  <c r="W44" i="3"/>
  <c r="W45" i="3"/>
  <c r="W46" i="3"/>
  <c r="W47" i="3"/>
  <c r="W48" i="3"/>
  <c r="W49" i="3"/>
  <c r="W50" i="3"/>
  <c r="W51" i="3"/>
  <c r="X51" i="3" s="1"/>
  <c r="W52" i="3"/>
  <c r="W53" i="3"/>
  <c r="W54" i="3"/>
  <c r="W55" i="3"/>
  <c r="W56" i="3"/>
  <c r="W57" i="3"/>
  <c r="W58" i="3"/>
  <c r="W59" i="3"/>
  <c r="W60" i="3"/>
  <c r="W61" i="3"/>
  <c r="W62" i="3"/>
  <c r="W63" i="3"/>
  <c r="W64" i="3"/>
  <c r="W65" i="3"/>
  <c r="W66" i="3"/>
  <c r="W67" i="3"/>
  <c r="W68" i="3"/>
  <c r="W69" i="3"/>
  <c r="W70" i="3"/>
  <c r="W71" i="3"/>
  <c r="W72" i="3"/>
  <c r="W73" i="3"/>
  <c r="W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2" i="3"/>
  <c r="O3" i="3"/>
  <c r="O4" i="3"/>
  <c r="X4" i="3" s="1"/>
  <c r="O5" i="3"/>
  <c r="X5" i="3" s="1"/>
  <c r="O6" i="3"/>
  <c r="X6" i="3" s="1"/>
  <c r="O7" i="3"/>
  <c r="X7" i="3" s="1"/>
  <c r="O8" i="3"/>
  <c r="X8" i="3" s="1"/>
  <c r="O9" i="3"/>
  <c r="X9" i="3" s="1"/>
  <c r="O10" i="3"/>
  <c r="X10" i="3" s="1"/>
  <c r="O11" i="3"/>
  <c r="X11" i="3" s="1"/>
  <c r="O12" i="3"/>
  <c r="X12" i="3" s="1"/>
  <c r="O13" i="3"/>
  <c r="X13" i="3" s="1"/>
  <c r="O14" i="3"/>
  <c r="X14" i="3" s="1"/>
  <c r="O15" i="3"/>
  <c r="X15" i="3" s="1"/>
  <c r="O16" i="3"/>
  <c r="X16" i="3" s="1"/>
  <c r="O17" i="3"/>
  <c r="X17" i="3" s="1"/>
  <c r="O18" i="3"/>
  <c r="X18" i="3" s="1"/>
  <c r="O19" i="3"/>
  <c r="O20" i="3"/>
  <c r="X20" i="3" s="1"/>
  <c r="O21" i="3"/>
  <c r="X21" i="3" s="1"/>
  <c r="O22" i="3"/>
  <c r="X22" i="3" s="1"/>
  <c r="O23" i="3"/>
  <c r="X23" i="3" s="1"/>
  <c r="O24" i="3"/>
  <c r="X24" i="3" s="1"/>
  <c r="O25" i="3"/>
  <c r="X25" i="3" s="1"/>
  <c r="O26" i="3"/>
  <c r="X26" i="3" s="1"/>
  <c r="O27" i="3"/>
  <c r="X27" i="3" s="1"/>
  <c r="O28" i="3"/>
  <c r="X28" i="3" s="1"/>
  <c r="O29" i="3"/>
  <c r="X29" i="3" s="1"/>
  <c r="O30" i="3"/>
  <c r="X30" i="3" s="1"/>
  <c r="O31" i="3"/>
  <c r="X31" i="3" s="1"/>
  <c r="O32" i="3"/>
  <c r="X32" i="3" s="1"/>
  <c r="O33" i="3"/>
  <c r="X33" i="3" s="1"/>
  <c r="O34" i="3"/>
  <c r="X34" i="3" s="1"/>
  <c r="O35" i="3"/>
  <c r="O36" i="3"/>
  <c r="X36" i="3" s="1"/>
  <c r="O37" i="3"/>
  <c r="X37" i="3" s="1"/>
  <c r="O38" i="3"/>
  <c r="X38" i="3" s="1"/>
  <c r="O39" i="3"/>
  <c r="X39" i="3" s="1"/>
  <c r="O40" i="3"/>
  <c r="X40" i="3" s="1"/>
  <c r="O41" i="3"/>
  <c r="X41" i="3" s="1"/>
  <c r="O42" i="3"/>
  <c r="X42" i="3" s="1"/>
  <c r="O43" i="3"/>
  <c r="X43" i="3" s="1"/>
  <c r="O44" i="3"/>
  <c r="X44" i="3" s="1"/>
  <c r="O45" i="3"/>
  <c r="X45" i="3" s="1"/>
  <c r="O46" i="3"/>
  <c r="X46" i="3" s="1"/>
  <c r="O47" i="3"/>
  <c r="X47" i="3" s="1"/>
  <c r="O48" i="3"/>
  <c r="X48" i="3" s="1"/>
  <c r="O49" i="3"/>
  <c r="X49" i="3" s="1"/>
  <c r="O50" i="3"/>
  <c r="X50" i="3" s="1"/>
  <c r="O51" i="3"/>
  <c r="O52" i="3"/>
  <c r="X52" i="3" s="1"/>
  <c r="O53" i="3"/>
  <c r="X53" i="3" s="1"/>
  <c r="O54" i="3"/>
  <c r="X54" i="3" s="1"/>
  <c r="O55" i="3"/>
  <c r="X55" i="3" s="1"/>
  <c r="O56" i="3"/>
  <c r="X56" i="3" s="1"/>
  <c r="O57" i="3"/>
  <c r="X57" i="3" s="1"/>
  <c r="O58" i="3"/>
  <c r="X58" i="3" s="1"/>
  <c r="O59" i="3"/>
  <c r="X59" i="3" s="1"/>
  <c r="O60" i="3"/>
  <c r="X60" i="3" s="1"/>
  <c r="O61" i="3"/>
  <c r="X61" i="3" s="1"/>
  <c r="O62" i="3"/>
  <c r="X62" i="3" s="1"/>
  <c r="O63" i="3"/>
  <c r="X63" i="3" s="1"/>
  <c r="O64" i="3"/>
  <c r="X64" i="3" s="1"/>
  <c r="O65" i="3"/>
  <c r="X65" i="3" s="1"/>
  <c r="O66" i="3"/>
  <c r="X66" i="3" s="1"/>
  <c r="O67" i="3"/>
  <c r="O68" i="3"/>
  <c r="X68" i="3" s="1"/>
  <c r="O69" i="3"/>
  <c r="X69" i="3" s="1"/>
  <c r="O70" i="3"/>
  <c r="X70" i="3" s="1"/>
  <c r="O71" i="3"/>
  <c r="X71" i="3" s="1"/>
  <c r="O72" i="3"/>
  <c r="X72" i="3" s="1"/>
  <c r="O73" i="3"/>
  <c r="X73" i="3" s="1"/>
  <c r="O2"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O3" i="2"/>
  <c r="O4" i="2"/>
  <c r="O5" i="2"/>
  <c r="O6" i="2"/>
  <c r="O7" i="2"/>
  <c r="O8" i="2"/>
  <c r="O9"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M24"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25" i="2"/>
  <c r="M3" i="2"/>
  <c r="M4" i="2"/>
  <c r="M5" i="2"/>
  <c r="M6" i="2"/>
  <c r="M7" i="2"/>
  <c r="M9" i="2"/>
  <c r="M11" i="2"/>
  <c r="M12" i="2"/>
  <c r="M13" i="2"/>
  <c r="M14" i="2"/>
  <c r="M15" i="2"/>
  <c r="M16" i="2"/>
  <c r="M17" i="2"/>
  <c r="M18" i="2"/>
  <c r="M19" i="2"/>
  <c r="M20" i="2"/>
  <c r="M21" i="2"/>
  <c r="M22" i="2"/>
  <c r="M23" i="2"/>
  <c r="M2" i="2"/>
  <c r="O2" i="2"/>
  <c r="L24" i="2"/>
  <c r="J3" i="2"/>
  <c r="J4" i="2"/>
  <c r="J5" i="2"/>
  <c r="J6" i="2"/>
  <c r="J7" i="2"/>
  <c r="J8" i="2"/>
  <c r="J9" i="2"/>
  <c r="J10" i="2"/>
  <c r="M10" i="2" s="1"/>
  <c r="O10" i="2" s="1"/>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2" i="2"/>
  <c r="X2" i="3" l="1"/>
  <c r="L54" i="4"/>
  <c r="L62" i="4"/>
  <c r="L70" i="4"/>
  <c r="L57" i="4"/>
  <c r="L46" i="4"/>
  <c r="L50" i="4"/>
  <c r="L66" i="4"/>
  <c r="L59" i="4"/>
  <c r="L63" i="4"/>
  <c r="L67" i="4"/>
  <c r="L72" i="4"/>
  <c r="L58" i="4"/>
  <c r="L73" i="4"/>
  <c r="L71" i="4"/>
  <c r="L42" i="4"/>
  <c r="L38" i="4"/>
  <c r="L34" i="4"/>
  <c r="L30" i="4"/>
  <c r="L26" i="4"/>
  <c r="L22" i="4"/>
  <c r="L18" i="4"/>
  <c r="L14" i="4"/>
  <c r="L10" i="4"/>
  <c r="L6" i="4"/>
  <c r="L56" i="4"/>
  <c r="L49" i="4"/>
  <c r="L45" i="4"/>
  <c r="L41" i="4"/>
  <c r="L37" i="4"/>
  <c r="L33" i="4"/>
  <c r="L29" i="4"/>
  <c r="L25" i="4"/>
  <c r="L21" i="4"/>
  <c r="L17" i="4"/>
  <c r="L13" i="4"/>
  <c r="L9" i="4"/>
  <c r="L5" i="4"/>
  <c r="L55" i="4"/>
  <c r="L48" i="4"/>
  <c r="L44" i="4"/>
  <c r="L40" i="4"/>
  <c r="L36" i="4"/>
  <c r="L32" i="4"/>
  <c r="L28" i="4"/>
  <c r="L24" i="4"/>
  <c r="L20" i="4"/>
  <c r="L16" i="4"/>
  <c r="L12" i="4"/>
  <c r="L8" i="4"/>
  <c r="L4" i="4"/>
  <c r="L53" i="4"/>
  <c r="L47" i="4"/>
  <c r="L43" i="4"/>
  <c r="L39" i="4"/>
  <c r="L35" i="4"/>
  <c r="L31" i="4"/>
  <c r="L27" i="4"/>
  <c r="L23" i="4"/>
  <c r="L19" i="4"/>
  <c r="L15" i="4"/>
  <c r="L11" i="4"/>
  <c r="L7" i="4"/>
  <c r="L3" i="4"/>
  <c r="R2" i="7"/>
</calcChain>
</file>

<file path=xl/sharedStrings.xml><?xml version="1.0" encoding="utf-8"?>
<sst xmlns="http://schemas.openxmlformats.org/spreadsheetml/2006/main" count="9919" uniqueCount="1926">
  <si>
    <t>Bänsch A.: Wissenschaftliches Arbeiten, 4.verb. Aufl. München – Wien, 1999 Eco U.: Wie man eine wissenschaftliche Abschlussarbeit schreibt. 8. Auflage. Heidelberg 2000 Werder L. von: Grundkurs des wissenschaftlichen Schreibens, Berlin, 1995 Fachliteratur (Themen bezogen)</t>
  </si>
  <si>
    <t xml:space="preserve"> - Abschlussarbeit und Kolloquium  </t>
  </si>
  <si>
    <t xml:space="preserve">-  Zusammenhängende Beschäftigung mit einem umfassenden Thema und der daraus resultierenden Lösung einer praktischen oder theoretischen Problemstellung  -  Darstellung des Themas, des Lösungswegs sowie der Ergebnisse in einer im wissenschaftlichen Stil abgefassten Abschlussarbeit..  -  Präsentation und Diskussion in einem   Kolloquium. </t>
  </si>
  <si>
    <t xml:space="preserve">Die Studierenden können eine für die Berufspraxis typische Fragestellung selbständig mit Hilfe wissenschaftlicher, gegebenenfalls künstlerischgestalterischer Methoden oder praktischer Fertigkeiten selbständig bearbeiten. Sie sind in der Lage, Thema, Lösungsweg sowie die Ergebnisse im wissenschaftlichen Stil darzustellen und zu präsentieren. Die Studierenden können erworbene rhetorische Kenntnisse anwenden.  </t>
  </si>
  <si>
    <t xml:space="preserve">Das Thema der Bachelorarbeit kann nur erhalten, wer alle Prüfungs- und Studienleistungen, die laut Regelstudienplan bis einschließlich des 5. Semesters zu erbringen sind, sowie die Praxisphase erfolgreich absolviert hat.  </t>
  </si>
  <si>
    <t xml:space="preserve">360 h Eigenstudium  </t>
  </si>
  <si>
    <t xml:space="preserve">BIFK, 6. Sem., Pflichtmodul; BACS, 6. Sem., Pflichtmodul; BMZK, 6. Sem., Pflichtmodul  </t>
  </si>
  <si>
    <t xml:space="preserve">Deutsch, Englisch; auf Antrag in weiteren Sprachen  </t>
  </si>
  <si>
    <t>Alle Lehrenden des FBI</t>
  </si>
  <si>
    <t>StudiendekanIn des Studiengangs</t>
  </si>
  <si>
    <t>6. Semester</t>
  </si>
  <si>
    <t>BaAr</t>
  </si>
  <si>
    <t>Bachelorarbeit</t>
  </si>
  <si>
    <t>-  Bänsch, Axel: Wissenschaftliches Arbeiten, 4.verb. Aufl. München – Wien, 1999   -  Eco, Umberto: Wie man eine wissenschaftliche Abschlussarbeit schreibt. 8. Auflage. Heidelberg 2000  -  Werder, Lutz von: Grundkurs des wissenschaftlichen Schreibens, Berlin, 1995  -  Fachliteratur (Themen bezogen)</t>
  </si>
  <si>
    <t xml:space="preserve">Vorlesung mit gemischten Medien (überwiegend Folien und Beamer),  </t>
  </si>
  <si>
    <t xml:space="preserve"> - Belegarbeit (Poster) Semesterbegleitende Leistungen (Anwesenheitspflicht, Seminarvortrag) können in die Bewertung einbezogen werden.  </t>
  </si>
  <si>
    <t>-  Inhaltliche Betreuung und organisatorische Begleitung der Abschlussarbeit  -  Einführung ins wissenschaftlichen Schreiben  -  Vorstellung und Diskussion der Themen der Abschlussarbeiten  -  Erstellen eines Posters zur Abschlussarbeit.</t>
  </si>
  <si>
    <t xml:space="preserve">Die Studierenden wissen, wie eine wissenschaftliche Arbeit abgefasst wird. Sie sind in der Lage, die Aufgabenstellung einer Abschlussarbeit in einem Kurzvortrag vorzustellen. Die Studierenden können wissenschaftliche Ergebnisse in Form eines Posters darstellen.  Inhalt:  -  </t>
  </si>
  <si>
    <t xml:space="preserve">Das Bachelorseminar kann im 5. Studiensemester begonnen, jedoch erst mit Abgabe der Bachelorarbeit abgeschlossen werden.  </t>
  </si>
  <si>
    <t xml:space="preserve">90 h = 20 h Präsenz- und 70 h Eigenstudium  </t>
  </si>
  <si>
    <t xml:space="preserve">Seminar: 2 SWS  </t>
  </si>
  <si>
    <t xml:space="preserve">Deutsch  </t>
  </si>
  <si>
    <t xml:space="preserve">Prof. Dr. Harald Loose  </t>
  </si>
  <si>
    <t>Prof. Dr. Harald Loose</t>
  </si>
  <si>
    <t>BaSe</t>
  </si>
  <si>
    <t>Bachelorseminar</t>
  </si>
  <si>
    <t>Spezifische Materialien werden auf dem Server des FB Informatik und Medien zum jeweils Semesterbeginn zusammengestellt und den Studierenden zur Kenntnis gegeben.</t>
  </si>
  <si>
    <t xml:space="preserve">Vorträge in audiovisueller Form, über Beamer und bei Bedarf über audiotechnische Anlagen  </t>
  </si>
  <si>
    <t xml:space="preserve"> Belegarbeit, Teilnahme am Seminar (Anwesenheitspflicht) und Vortrag mit undifferenzierter   Bewertung, Vorlage eines Praktikumszeugnisses </t>
  </si>
  <si>
    <t xml:space="preserve">Einarbeitung in verschiedene Aufgabenbereiche, Selbstständige Mitarbeit bei betrieblichen Problemlösungen, soziale Kompetenzen, Präsentationen von Ergebnissen.  </t>
  </si>
  <si>
    <t xml:space="preserve">Die Studierenden sind in der Lage, die im Studium erworbenen Kenntnisse auf betriebliche Problemstellungen bzw. den Erwerb fachspezifischen Könnens anzuwenden. Sie beherrschen Arbeitsmethoden für das fachspezifische praktische Erschließen der Aufgaben aus ihren künftigen beruflichen Tätigkeitsfeldern. Mit dem Praxisseminar sind sie in der Lage, die Ergebnisse des Praxisprojekts dem fachlichen Auditorium zu vermitteln. Sie verstehen es, ihre Ergebnisse auf unterschiedlichem Abstraktionsniveau in kürzeren oder ausführlichen Berichten vorzustellen und ihren Kommilitonen sowie dem Kollegium des Studiengangs Informatik zu vermitteln.  </t>
  </si>
  <si>
    <t xml:space="preserve">450 h = 30 h Präsenz + 420 h Eigenstudium </t>
  </si>
  <si>
    <t xml:space="preserve">BIFK, 6. Sem., Pflichtmodul; BACS, 6. Sem., Pflichtmodul; BMZK 6. Sem., Pflichtmodul  </t>
  </si>
  <si>
    <t xml:space="preserve">Alle prüfungsberechtigten Lehrenden des FBI </t>
  </si>
  <si>
    <t>Prof. Dr. Sven Buchholz</t>
  </si>
  <si>
    <t>BPPr</t>
  </si>
  <si>
    <t>Betreutes Praxisprojekt / Praxisseminar</t>
  </si>
  <si>
    <t>Gesetzestext BGB (oder Sammelband Zivilrecht)</t>
  </si>
  <si>
    <t xml:space="preserve">Vorlesung mit integrierter Übung (Fallbesprechung) unter Verwendung von Präsentationsmedien  </t>
  </si>
  <si>
    <t xml:space="preserve"> - Klausur - Semesterbegleitende Leistungen können in die Bewertung einbezogen werden.  </t>
  </si>
  <si>
    <t xml:space="preserve">Die Vorlesung bietet eine allgemeine Einführung in das Recht, insbesondere in das Zivil- und Wirtschaftsrecht. Entsprechend den beruflichen Anforderungen liegen die Schwerpunkte im Schuldrecht (insbes. Vertragsrecht) und Sachenrecht (insbes. Mobiliar-, Immobiliar-, Kreditsicherungsrecht) sowie in den Grundzügen des Arbeitsrechts (Individualarbeitsrecht) und des Gesellschaftsrechts (BGB-Gesellschaft, OHG, KG, GmbH, UG).   </t>
  </si>
  <si>
    <t xml:space="preserve">Die Studierenden verstehen die Grundstrukturen des deutschen Rechtssystems. Sie kennen die für ihre weitere Berufstätigkeit maßgeblichen Grundzüge des Vertrags- und Haftungsrechts. Die Studierenden erkennen unter besonderem Bezug der Berufstätigkeit eines Informatikers Kernfragen des Arbeits- und Gesellschaftsrechts. Die Studierenden verstehen, mit ihnen unbekannten Gesetzestexten umzugehen. .  </t>
  </si>
  <si>
    <t xml:space="preserve">75 h = 30 h Präsenz- und 45 h Eigenstudium  </t>
  </si>
  <si>
    <t xml:space="preserve">Vorlesung: 1 SWS Seminar: 1 SWS  </t>
  </si>
  <si>
    <t xml:space="preserve">BIFK, 4. Sem., Modul im Studium Generale; BACS, 4. Sem., Modul im Studium Generale  </t>
  </si>
  <si>
    <t xml:space="preserve">Dr. Gerd Weckbecker  </t>
  </si>
  <si>
    <t>5. Semester</t>
  </si>
  <si>
    <t>SG2R</t>
  </si>
  <si>
    <t>Studium Generale II  Lehrveranstaltung: Recht</t>
  </si>
  <si>
    <t>Weizenbaum J.: Computermacht und Gesellschaft, surkamp taschenbuch wissenschaft 2001 Weizenbaum J.: Wo sind sie, die Inseln der Vernunft im Cyberstrom, Herder Verlag, 2006 Orwell G.: 1984, Ullstein Verlag, 1976 Clarke R. A., Knake R. K.: Word Wide War – Angriff aus dem Internet, Hoffman und Campe, 2011 Domscheit-Berg D.: inside WikiLeaks, Meine Zeit bei der gefährlichsten Website der Welt, Econ Verlag, 2011 Dunlop C., Kling, R.: Computerization and Controversy, Academic Press 1996 Huff C., Finholt T.: Social Issues in Computing, McGraw Hill 1994 Keil-Slawik: Von Informatik und Gesellschaft zum Kontext der Informatik. FIFF-Kommunikation 4/2001 THE RISKS DIGEST. Forum On Risks To The Public In Computers And Related Systems. moderated by Neumann, Peter G. www.risks.org Neumann P. G. Computer Related Risks. ACM Press / Addison Wesley 1995 Miller M.: Computers, Technology and Society: Special Projects to Enhance the Curriculum. Computers &amp; Society, Vol. 23, No. 3-4 – December 1993, p. 4-9 http://www.computingcases.org/</t>
  </si>
  <si>
    <t xml:space="preserve">Vorlesung mit gemischten Medien (überwiegend Tafel, Folien, Beamer), Arbeiten in Kleingruppen allein und mit dem Dozenten, Präsentation der Gruppenergebnisse im Plenum mit gemischten Medien (überwiegend Tafel, Folien, Beamer)  </t>
  </si>
  <si>
    <t xml:space="preserve"> - Belegarbeit mit mündlichem Gespräch Semesterbegleitende Leistungen können mit einbezogen werden.  </t>
  </si>
  <si>
    <t xml:space="preserve">Einführung ins Thema Bearbeitung der Auswirkungen der Informationstechnologie anhand konkreter Themen aus unterschiedlichen Bereichen wie z.B. Medizin, Industrie, Wissenschaft, Militär, Cybercrime, ELearning, E-Commerce, E-Voting usw. Die Studierenden bekommen eine Auswahl an Themen, aus denen sie wählen können, sie haben aber auch die Möglichkeit eigene Themen   vorzuschlagen. </t>
  </si>
  <si>
    <t xml:space="preserve">Begreifen der Auswirkungen, der Chancen und Risiken der Informationstechnologie auf unsere Gesellschaft anhand einzelner Themen aus den unterschiedlichsten Bereichen der Gesellschaft. Das Lernziel dieser Veranstaltung lässt sich sehr gut mit den Worten von Margaret Miller beschreiben: They begin to see that the impact of technology on society is more complex than they had previously realized. (Miller, p. 5). Die Studierenden sind in der Lage, differenziert an konkreten Beispielen die Herausforderungen beim Einsatz moderner Informationstechnologien in der modernen Industriegesellschaft zu beschreiben, zu analysieren und zu beurteilen.  </t>
  </si>
  <si>
    <t xml:space="preserve">BIFK, BACS, 5. Sem., Studium Generale  </t>
  </si>
  <si>
    <t xml:space="preserve">Prof. Dr. Karl-Heinz Jänicke  </t>
  </si>
  <si>
    <t>SG2I</t>
  </si>
  <si>
    <t>Studium Generale II  Lehrveranstaltung: Informatik und Gesellschaft</t>
  </si>
  <si>
    <t>Balderjahn, I.; Specht, G.: Einführung in die Betriebswirtschaftslehre, 6. Aufl., Stuttgart 2011 Hutschenreuter, T.: Allgemeine Betriebswirtschaftslehre. Grundlagen mit zahlreichen Praxisbeispielen, 6. Aufl., Wiesbaden 2015 Jung, H.: Allgemeine Betriebswirtschaftslehre, 13. Aufl., Berlin, Boston 2016 Olfert, K.; Rahn, H.-J.: Einführung in die Betriebswirtschaftslehre, 11. Aufl., Herne 2016 Paul, J.: Praxisorientierte Einführung in die Allgemeine Betriebswirtschaftslehre. Mit Beispielen und Fallstudien, 3. Aufl., Wiesbaden 2015 Thommen, J-P.; Achleitner, A.-K.; Gilbert, D. U.; Hachmeister, D.; Kaiser, G.: Allgemeine Betriebswirtschaftslehre. Umfassende Einführung aus managementorientierter Sicht, 8. Aufl., Wiesbaden 2017 Vahs, D.; Schäfer-Kunz, J.: Einführung in die Betriebswirtschaftslehre, 7. Aufl., Stuttgart 2015 Wöhe, G.; Döring U.; Brösel, G.: Einführung in die Allgemeine Betriebswirtschaftslehre, 26. Aufl., München 2016</t>
  </si>
  <si>
    <t xml:space="preserve">Beamer, Flipchart, OHP, Tafel  </t>
  </si>
  <si>
    <t xml:space="preserve"> - Klausur Semesterbegleitende Leistungen können in die Bewertung einbezogen werden.  </t>
  </si>
  <si>
    <t xml:space="preserve">-  Gegenstand der Betriebswirtschaftslehre (20 %) - Betriebswirtschaftslehre als Wissenschaft - Grundkonzeptionen der Betriebswirtschaftslehre - Wirtschaftsgüter - Wirtschaftlichkeitsprinzip - Messgrößen wirtschaftlichen Handelns - Betriebliche Produktionsfaktoren  -  Leitbilder, Grundsätze und Ziele in Betrieben (15 %) - Leitbilder und Grundsätze - Betriebswirtschaftliche Ziele und Zielinhalte - Zielsysteme und Zielbeziehungen - Zielbildungsprozesse  -  Konstitutive Entscheidungsfelder (30 %) - Geschäftsfeldbestimmung und -bewertung - Rechtsformalternativen   -  Standortfaktoren und Verfahren zur Standortbestimmung Unternehmenszusammenschlüsse  -  Management und Organisation des Betriebs (20 %) - Aufgaben des Managements - Aufbauorganisation - Ablauforganisation  -  Funktionsbereiche des betrieblichen Leistungsprozesses im Überblick (15 %) - Supply-Management - Produktionswirtschaft - Marketing - Personalwirtschaft - Finanzierung und Investition - Informationswirtschaft und Rechnungswesen  </t>
  </si>
  <si>
    <t xml:space="preserve">Die Studierenden verfügen über ein Grundlagenwissen über zentrale Entscheidungsfelder der Betriebswirtschaftslehre. Sie sind in der Lage, grundlegende betriebswirtschaftliche Entscheidungen zu fällen und zu bewerten.  </t>
  </si>
  <si>
    <t xml:space="preserve">150 h = 60 h Präsenz- und 90 h Eigenstudium  </t>
  </si>
  <si>
    <t xml:space="preserve">Vorlesung: 2 SWS Seminar: 2 SWS  </t>
  </si>
  <si>
    <t xml:space="preserve">BIFK, BACS, 5. Sem., Modul im Studium Generale  </t>
  </si>
  <si>
    <t xml:space="preserve">Prof. Dr. Jürgen Schwill  </t>
  </si>
  <si>
    <t>Prof. Dr. Jürgen Schwill</t>
  </si>
  <si>
    <t>SG1B</t>
  </si>
  <si>
    <t>Studium Generale I: Betriebswirtschaftslehre</t>
  </si>
  <si>
    <t>Skript/Folien zur Lehrveranstaltung in Moodle Boersch I., Heinsohn J., Socher R.: Wissensverarbeitung - Eine Einführung in die KI, Spektrum, 2. Auflage 2007 Baader et al.: The Description Logic Handbook, 2nd ed., Cambridge, 2010 Spreckelsen C., Spitzer K.: Wissensbasen und Expertensysteme in der Medizin: KI-Ansätze zwischen klinischer Entscheidungsunterstützung und medizinischem Wissensmanagement, Vieweg+Teubner, 2008 Horridge M., et al.: A Practical Guide To Building OWL Ontologies Using The Protégé-OWL Plugin and CO-ODE Tools Edition 1.2, The University of Manchester, 2009 Pommerening, K.; Deserno, T. M.; Ingenerf, J.; Lenz, R. &amp; Schmücker, P. Der Impact der Medizinischen Informatik. Informatik-Spektrum, 2015, 38, 347-369</t>
  </si>
  <si>
    <t xml:space="preserve">Vorlesung mit gemischten Medien (Beamer, Folien und Tafel), Übungen u.a. im PC-Hörsaal in kleinen Gruppen  </t>
  </si>
  <si>
    <t xml:space="preserve">-  Einführung (WBS in der Medizin, Wissensarten und Anwendungsszenarien in der Medizin)  -  Formale/theoretische/logische Grundlagen für Wissensrepräsentation und Inferenz  -  Experten- und Regelbasierte Systeme in der Medizin / Rule Engines  -  Vokabularien in der Medizin, Semantische Netze  -  Beschreibungslogiken / description logics (Repräsentation medizinischen Wissens durch Terminologische Logiken und automatisches Schließen)  -  Ontologien und Web Ontology Language  -  Selbstorganisierende Karten   -  Weitere aktuelle Themen je nach Interessenlage der Dozenten/Studierende  -  Studentische Vorträge/Vorstellung der Ausarbeitungen zu „KI-Methoden in der Medizin“  </t>
  </si>
  <si>
    <t xml:space="preserve">Die Studierenden kennen und verstehen die Grundlagen der Wissensverarbeitung und Künstlichen Intelligenz (KI) und ihrer praktischen Anwendungen zum Aufbau wissensbasierter Systeme in der Medizin. Dazu gehört das Kennen und Beurteilen von Einsatzmöglichkeiten für KISysteme in der Medizin. Sie besitzen die Fähigkeit, entsprechende Verfahren und Algorithmen anzuwenden, zu konstruieren und zu implementieren sowie deren Leistungsfähigkeit abzuschätzen und zu beurteilen.  </t>
  </si>
  <si>
    <t xml:space="preserve">Vorlesung: 2 SWS Übung: 2 SWS  </t>
  </si>
  <si>
    <t xml:space="preserve">BIFK, 5. Sem., Wahlpflichtmodul; BMZK, 5. Sem., Wahlpflichtmodul  </t>
  </si>
  <si>
    <t xml:space="preserve">Prof. Dr. Jochen Heinsohn, Dipl.-Inform. Ingo Boersch  </t>
  </si>
  <si>
    <t>Prof. Dr. Jochen Heinsohn</t>
  </si>
  <si>
    <t>WBSM</t>
  </si>
  <si>
    <t>Wissensbasierte Systeme in der Medizin</t>
  </si>
  <si>
    <t>Hertwig A., Brück R.: Entwurf digitaler Systeme, Hanser Verlag 2000 ISBN 3-446 Siroka A., Drechsler R.: Software-Engineering und Hardware-Design, Hanser Verlag 2002, ISBN 3-44621861-0 Reichardt J., Schwarz B.: VHDL-Synthese, Oldenbourg 2000, ISBN 3-486-25128-7 Siemers C.: Hardware-Modellierung, Hanser Verlag 2001 ISBN 3-446-21361-9 Kemnitz G.: Technische Informatik, ISBN 978-3-64217446-9, Springer Verlag 2011</t>
  </si>
  <si>
    <t xml:space="preserve">Lehrmaterialien, Aufgaben und Vorlesungsmanuskripte in elektronischer Form, Laborpraktika und Übungen am Computer  </t>
  </si>
  <si>
    <t xml:space="preserve"> - Klausur Semesterbegleitende Leistungen können in die   Bewertung einbezogen werden. </t>
  </si>
  <si>
    <t xml:space="preserve">Arbeitsschritte und Methodik des Systementwurfs, Besonderheiten bei der Arbeit auf den unterschiedlichen Abstraktionsebenen, Übersicht über die gebräuchlichen Hardware-Plattformen und die jeweils damit verbundenen Arbeitswerkzeuge, Grundlagen der Hardware-Beschreibungssprache VHDL, Methoden zur Einbindung von Bibliothekselementen in digitale Systeme.  </t>
  </si>
  <si>
    <t xml:space="preserve">Die Studierenden kennen die wesentlichen Strategien und Vorgehensweisen beim Entwurf digitaler Systeme und sind in der Lage, auf verschiedenen Abstraktionsebenen zu agieren. Sie beherrschen die spezifischen Methoden des strukturalen und des funktionalen Entwurfs und können geeignete Hardware-Plattformen sowie auch periphere Systemkomponenten auswählen und in der Hardwarebeschreibungssprache VHDL konfigurieren. Sie beurteilen die Leistungsfähigkeiten verschiedener Hardware-Plattformen und sind in der Lage, Syntheseergebnisse bis auf der Systemebene zu entwickeln und Verhaltensanalysen durchzuführen.  </t>
  </si>
  <si>
    <t xml:space="preserve">Grundkenntnisse in Digitaltechnik, Mikrocomputertechnik und Programmiertechniken  </t>
  </si>
  <si>
    <t xml:space="preserve">Vorlesung: 2 SWS Übungen: 2 SWS  </t>
  </si>
  <si>
    <t xml:space="preserve">BIFK, 5. Sem., Wahlpflichtmodul; BACS, 5. Sem., Wahlpflichtmodul  </t>
  </si>
  <si>
    <t xml:space="preserve">Prof. Dr. Gerald Kell  </t>
  </si>
  <si>
    <t>Prof. Dr. Gerald Kell</t>
  </si>
  <si>
    <t>SyEn</t>
  </si>
  <si>
    <t>Systementwurf</t>
  </si>
  <si>
    <t>German Testing Board: Basiswissen Softwaretest Certified Tester, http://www.german-testingboard.info/ Liggesmeyer P.: Software-Qualität, Testen, Analysieren und Verifizieren von Software, Spektrum-Verlag Schneider K.: Abenteuer Software Qualität, Grundlagen und Verfahren für Qualitätssicherung und Qualitätsmanagement, 1. Auflage, dpunkt Verlag</t>
  </si>
  <si>
    <t xml:space="preserve">Vorlesung mit gemischten Medien (überwiegend Tafel, Folien und Beamer), Übungen am Computer im Team  </t>
  </si>
  <si>
    <t xml:space="preserve"> mündliche Prüfung oder Klausur Semesterbegleitende Leistungen können in die Bewertung einbezogen werden.  </t>
  </si>
  <si>
    <t xml:space="preserve">Grundlagen des software Testens Software-Qualitätsmanagement und Testmanagement Software-Qualitätssicherung Konstruktive Qualitätsmaßnahmen Konfigurationsmanagement Build-Prozess Test Driven Design/Development (TDD) Analytische Qualitätsmaßnahmen Review (Inspektion) Unit- und verhaltensbasiertes Testen   TDD Integrationstests (Continous Integration) Metriken </t>
  </si>
  <si>
    <t xml:space="preserve">Die Studierenden kennen die Aufgaben des Qualitätsmanagements. Sie können Maßnahmen zur Qualitätssicherung mit Werkzeugunterstützung anwenden. Die Studierenden können Maßnahmen zur Qualitätssicherung differenzieren, anhand von Metriken beurteilen und diese in einem Projekt aufbauen. In Teamarbeit bauen die Studierenden ihre Teamfähigkeit aus und erwerben AnwendungsAnalyse-, und erste Synthesekompetenzen.  </t>
  </si>
  <si>
    <t xml:space="preserve">BIFK, 5. Sem., Wahlpflichtmodul; BACS, 5.Sem., Wahlpflichtmodul; BMZK, 5. Sem., Wahlpflichtmodul  </t>
  </si>
  <si>
    <t xml:space="preserve">Prof. Dr. Gabriele Schmidt  </t>
  </si>
  <si>
    <t>Prof. Dr. Gabriele Schmidt</t>
  </si>
  <si>
    <t>SWQu</t>
  </si>
  <si>
    <t>Software-Qualität</t>
  </si>
  <si>
    <t>Kent, Steven: The Ultimate History of Video Games, Three Rivers Press, 2001 Wolf, Marc: The Medium of the Video Game, Paperbackshop, 2002 Steinmetz, Ralph: Multimedia-Technologie: Grundlagen, Komponenten und Systeme, Springer, 2014 Lintrami, Tommaso: Unity 2017 Game Development Essentials, Packt Publishing 2018 Seifert, Carsten: Spiele entwickeln mit Unity 5: 2Dund 3D-Games mit Unity und C# für Desktop, Web &amp; Mobile, Carl Hanser Verlag, Auflage: 3 (2017) David Perry on Game Design, Course Technology, 2009 Pluralsight – Online Learning Platform</t>
  </si>
  <si>
    <t xml:space="preserve">Vorlesung mit gemischten Medien (digitale Präsentationsfolien, Tafel), Übungen am Computer  </t>
  </si>
  <si>
    <t xml:space="preserve"> - Belegarbeit mit mündlichem Gespräch Semesterbegleitende Leistungen können in die Bewertung einbezogen werden.  </t>
  </si>
  <si>
    <t xml:space="preserve">Die Lehrinhalte werden in einem thematischen Rahmen - der Entwicklung eines Computerspiels vermittelt. Neben technischen Lehrinhalten sind ebenso medientheoretischeGegenstand der Lehrveranstaltungen – beispielsweise: - Geschichte der Computerspiele - Soziokulturelle Aspekte der Computerspiele - Verschiedene Genres der Computerspiele - Wirtschaftliche und organisatorische Aspekte der Spieleproduktion   - Interactive Storytelling, Nonlineare Dramaturgien - Gestalterische Aspekte der Spieleentwicklung (Interfacedesign, Characterdesign, Leveldesign) - Game-Engines - C# Programmierung in Unity - Lighting, Shading, Renderpipelines - Animation und Interaktion in Unity - Terrain Editing - Crossplattform-Produktion, Ausgabeformen (Desktop, Web, Mobile, AR/VR) </t>
  </si>
  <si>
    <t xml:space="preserve">Die Studierenden kennen die Verfahren zur Integration von (Multi-) Medien in interaktive Anwendungen und können diese Medien synchronisieren. Sie verstehen aktuelle Standards und Medienarchitekturen. Sie sind in der Lage, ein Navigations- und Screendesign für Multimedia-Applikationen unter Kriterien wie Ästhetik und Usability zu konzipieren und zu beurteilen. In den Entwicklungsschritten von der Konzeption über das Design bis hin zur technischen Realisation können die Studierenden ihre Kompetenzen in der Teamarbeit anwenden und ihre Ergebnisse Dritten gegenüber präsentieren.  Inhalt:  Die Lehrinhalte werden in einem thematischen Rahmen - der Entwicklung eines Computerspiels vermittelt. Neben technischen Lehrinhalten sind ebenso medientheoretische </t>
  </si>
  <si>
    <t xml:space="preserve">Prof. Stefan Kim  </t>
  </si>
  <si>
    <t>Prof. Stefan Kim</t>
  </si>
  <si>
    <t>MMPr</t>
  </si>
  <si>
    <t>Multimediaproduktion</t>
  </si>
  <si>
    <t>Roads C.: The computer music tutorial, MIT Press, Cambridge 1996 Owsinsky B: The Recording Engineer's Handbook 4th Edition (2017), ISBN-13: 978-0998503356 Katz B: Mastering Audio: The Art and the Science (2014), ISBN-13: 978-0240818962 Webers J: Tonstudiotechnik, Poing, Franzis-Verl., 2003 ISBN: 3-7723-5528-5 Burt G: The art of film music, Boston, Mass., Northeastern Univ. Press, 1994  http://www.sengpielaudio.com www.electronic-musician.com www.mixonline.com www.keys.de www.filmsound.org</t>
  </si>
  <si>
    <t xml:space="preserve">Vorlesung mit gemischten Medien (überwiegend Computer, Folien), Übungen am Computer, Übungen vor Ort Moodle Online Plattform  </t>
  </si>
  <si>
    <t xml:space="preserve">1. Weiterführende Aspekte von Digitalem Audio 2. Grundlagen der Klangerzeugung 3. Einführung in die Musiktheorie (Melodik, Rhythmik und Harmonik) und deren Umsetzung in Audiosequenzern 4. Grundlagen und Anwendung von MIDI 5. Loopbasierendes Kreieren von einfachen   Musikstücken 6. Sampler-Technologie 7. Mischen und Mastering 8. Grundlagen der Ästhetik von Sound </t>
  </si>
  <si>
    <t xml:space="preserve">Die Studierenden beherrschen die wesentlichen Prinzipien beim Umgang mit digitalem Audiomaterial. Sie können Sound und einfache Musikstücke selbst kreieren. Die Studierenden kennen die verschiedenen Sampler-Technologien und können eigene SamplerInstrumente erstellen und mit MIDI ansteuern. Sie können die Qualität einer Audioproduktion einschätzen und selbst einfache Mischungen erstellen und diese anschließend im Tonstudio mastern. Sie können Sound nach ästhetischen Gesichtspunkten konzipieren und anwenden. Die Studierenden können die einschlägigen Softwareprogramme (Stereoeditoren, LogicExpress/Pro, ProTools HD) anwenden.  </t>
  </si>
  <si>
    <t xml:space="preserve">Prof. Eberhard Hasche, Prof. Kim  </t>
  </si>
  <si>
    <t>Prof. Eberhard Hasche</t>
  </si>
  <si>
    <t>MTAu</t>
  </si>
  <si>
    <t>Medientechnik Audio</t>
  </si>
  <si>
    <t>Peter Winterhoff-Spurk: Medienpsycholgie. Eine Einführung, Stuttgart, 2004 Helmut Lukesch: Medien und ihre Wirkungen, Donauwörth, 1999. Werner Kroeber-Riel: Bildkommunikation, München, 1996 Bernad Batinic, Markus Appel (Hg.): Medienpsychologie, Heidelberg 2008 Gary Bente, Roland Mangold, Peter Vorderer (Hg.):   Lehrbuch der Medienpsychologie, Göttingen 2004</t>
  </si>
  <si>
    <t xml:space="preserve">Vorlesung (digitale Präsentationsfolien), E-Learningin moodle-Lernplattform, Aufgaben am Computer  </t>
  </si>
  <si>
    <t xml:space="preserve"> Belegarbeit mit mündlichem Gespräch Semesterbegleitende Leistungen können in die Bewertung einbezogen werden.  </t>
  </si>
  <si>
    <t xml:space="preserve">1. Kommunikation und Massenkommunikation 2. Aspekte der Mediennutzung 3. Medienwirkungsforschung 4. Werbepsychologie  </t>
  </si>
  <si>
    <t>Die Studierenden kennen die Grundlagen der Medienpsychologie und verwandter wissenschaftlicher Ansätze, wie Werbepsychologie, Medien- und Kommunikationstheorie sowie Medienwirkungsforschung.  Inhalt:  1. Kommunikation und Massenkommunikation 2. Aspekte der Mediennutzung 3. Medienwirkungsforschung 4. Werbepsychologie  Studien/Prüfungsleistungen:  Belegarbeit mit mündlichem Gespräch Semesterbegleitende Leistungen können in die Bewertung einbezogen werden.  Medienformen:  Vorlesung (digitale Präsentationsfolien), E-Learning</t>
  </si>
  <si>
    <t xml:space="preserve">Vorlesung: 2 SWS; Übung: 2 SWS  </t>
  </si>
  <si>
    <t xml:space="preserve">BIFK, 5. Semester, Wahlpflichtmodul; BACS, 5. Semester, Wahlpflichtmodul  </t>
  </si>
  <si>
    <t xml:space="preserve">Deutsch; Englisch  </t>
  </si>
  <si>
    <t xml:space="preserve">Prof. Alexander Urban  </t>
  </si>
  <si>
    <t>Prof. Alexander Urban</t>
  </si>
  <si>
    <t>MePs</t>
  </si>
  <si>
    <t>Medienpsychologie</t>
  </si>
  <si>
    <t>Steve Wright: Digital Compositing for Film and Video, Waltham 2010 Syd Field: Das Handbuch zum Drehbuch, Frankfurt am Main 1997 Harald Schleicher/Alexander Urban (Hg.): Filme machen, Frankfurt am Main 2005 James Monaco: Film verstehen, Reinbek 2000 Jay Rose: Audio Postproduction for Digital Video, San Francisco 2002 Curtis Roads: The Computer Music Tutorial, Cambridge, Mass. 1996 Ric Viers: Sound Effects Bible: How to Create and Record Hollywood Style Sound Effects, 2008 Andy Farnell: Designing Sound, 2008 Vanessa Theme Ament: The Foley Grail: The Art of Performing Sound for Film, Games, and Animation, 2009 www.electronic-musician.com, www.mixonline.com, www.filmsound.org</t>
  </si>
  <si>
    <t xml:space="preserve"> Belegarbeit mit mündlichem Gespräch (Semesterbegleitende Leistungen können in die Bewertung einbezogen werden.)  </t>
  </si>
  <si>
    <t xml:space="preserve">1. 2. 3. 4. 5.  Geräuschemachen (Foley) Audio-Studiotechnologie Audio- und Videopostproduction Kreieren eigener Klänge Verfremdung von Klangmaterial   6. Anwendung von Effekten auf vorhanden Audiomaterial 7. Schneiden tontechnischer Vorlagen </t>
  </si>
  <si>
    <t>Im Rahmen dieses Modules werden die Grundlagen zum Aufnehmen und Erzeugen von Klängen jedweder Art vermittelt. Das Audio-Anwendungsfeld erstreckt sich über die konventionellen Medien wie Film, Funk und Fernsehen bis hin zu den digitalen Medien. Dabei spielen die Erzeugung atmosphärischer Hintergrundgeräusche, Aufnahmen kompletter Musikensembles oder das klangliche Unterlegen eines Computerspieles eine gleichbedeutende Rolle. Grundsätzlich sollen die Studierenden in der Lage sein, Audio jedweder Art aufzuzeichnen und Sounds jedweder Gattung zu produzieren. Das Verstehen der signaltechnischen Zusammenhänge und die Bedienung der üblichen Tools werden als weitere Schlüsselkompetenzen erwartet.  Inhalt:  1. 2. 3. 4. 5.  Geräuschemachen (Foley) Audio-Studiotechnologie Audio- und Videopostproduction Kreieren eigener Klänge Verfremdung von Klangmaterial   6. Anwendung von Effekten auf vorhanden Audiomaterial 7. Schneiden tontechnischer Vorlagen Studien/Prüfungsleistungen:  Belegarbeit mit mündlichem Gespräch (Semesterbegleitende Leistungen können in die Bewertung einbezogen werden.)  Medienformen:  Vorlesung (digitale Präsentationsfolien), E-Learning</t>
  </si>
  <si>
    <t xml:space="preserve">BIFK, 5. Semester, Wahlpflichtmodul; BACS, 3. Semester, Wahlpflichtmodul  </t>
  </si>
  <si>
    <t xml:space="preserve">Prof. Alexander Urban, Prof. Stefan Kim  </t>
  </si>
  <si>
    <t>GeMa</t>
  </si>
  <si>
    <t>Geräuschemachen (Foley) und Sounddesign</t>
  </si>
  <si>
    <t>Dr. Danny Coward: Java EE 7: The Big Picture. McGraw-Hill Osborne Media, 2014. ISBN 9780071837347 Derek C. Ashmore: The Java EE Architect's Handbook, Second Edition. DVT Press, 2014. ISBN 978-0972954884 Rademakers T., Dirksen J.: Open Source ESBs in Action, Manning Publications, 2007 Gregor Hohpe, Bobby Woolf: Enterprise Integration Patterns: Designing, Building, and Deploying Messaging Solutions, Addison-Wesley Professional, 2003 Martin Fowler: Patterns of Enterprise Application Architecture, Addison-Wesley Professional, 2002 Jaroslav Tulach: Practical API Design. Apress, 2012 S. Gupta: Pro Apache Log4j. APress, 2014 R. Laddad: AspectJ in Action. Manning, 2009</t>
  </si>
  <si>
    <t xml:space="preserve">Vorlesung mit gemischten Medien (überwiegend Beamer, Folien und Tafel), Übungen am Computer  </t>
  </si>
  <si>
    <t xml:space="preserve">- Übersicht aktueller Trends serverseitiger Anwendungen - Software-Architektur serverseitiger Anwendungen - Ressourcenverwaltung, Multithreading und   Kommunikation in großen verteilten Systemen - Modularisierung und Dependency Management - Strukturiertes Logging - Trennung von Verantwortlichkeiten mit Aspektorientierter Programmierung - Internationalisierung/Lokalisierung von graphischen Benutzeroberflächen - Nachrichtenbasierte Komponentenkopplung - Web-Services - Entwurf und Evolution von Programmierschnittstellen </t>
  </si>
  <si>
    <t xml:space="preserve">Die Studierenden verstehen die Grundkonzepte für den Entwurf und die Umsetzung serverseitiger Enterprise-Anwendungen. Ausgehend von den Anforderungen an Enterprise-Anwendungen (Verfügbarkeit, Skalierbarkeit, Sicherheit, Komponentisierung) wird die Architektur für die Realisierung betrachtet. Sie kennen sich in den aktuell eingesetzten Techniken und Trends der Software-Entwicklung im Enterprise-Umfeld aus und sind darin theorie- und praxiserprobt. Die in der Vorlesung und den Übungen vermittelten Ansätze werden in einzelnen Projekten zusammengeführt, so dass die Studierenden in Teamarbeit anwendungsnahe Prototypen erstellen können.  </t>
  </si>
  <si>
    <t xml:space="preserve">Prof. Dr. Martin Schafföner  </t>
  </si>
  <si>
    <t>Prof. Dr. Martin Schafföner</t>
  </si>
  <si>
    <t>EnAn</t>
  </si>
  <si>
    <t>Klaus R.: Die Mikrocontroller 8051, 8052 und 80C517, Zürich, vdf Verlag, 2001 Schaaf B.-D.: Mikrocomputertechnik – Mit Mikrocontrollern der Familie 8051, Hanser Verlag, 2005 Manual SAB80C517A, Infineon Labor-Arbeitsmaterialien und Manuals der verwendeten Entwicklungsumgebung sowie der Programmiersprachen Assembler und C weitere Literaturstellen, auch aus Zeitschriften sowie aus dem Internet werden in der Lehrveranstaltung angegeben</t>
  </si>
  <si>
    <t xml:space="preserve">Vorlesung mit gemischten Medien (überwiegend Tafel, Folien, Beamer), Übungen an der Tafel und am Computer  </t>
  </si>
  <si>
    <t xml:space="preserve">Technologien (Übersicht): Embedded PC und Mikrocontroller, Vorstellung wesentlicher Plattformen (Demonstrationen); Aufbau, Funktion und Anwendungsmöglichkeiten von Mikrocontrollern, Auswahl und Programmierung eines konkreten Mikrocontrollers; Interner Aufbau, Prozessorkern, Befehlssatz, Speicherorganisation, E/A-Ports, Timer, Interrupt; Initialisierung und Nutzung der Controller-Funktionen (E/A-Ports, A/DWandler, Timer, Schnittstellen,...); Entwicklungstools: Assembler, C-Compiler, Debugger, Monitor, Simulator; Programmbeispiele und Übungsaufgaben in Assembler und C;   Entwicklung von kleinen Echtzeitapplikationen; Mikrocontroller-Plattform für die Übungen: überwiegend SAB80C517A mit Entwicklungsumgebung und Applikationshardware (Sensoren, Aktoren, Anzeigeelemente) </t>
  </si>
  <si>
    <t xml:space="preserve">Die Studierenden kennen wesentliche Technologien zur Realisierung Eingebetteter Systeme und verfügen über ausgeprägte praktische Fertigkeiten insbesondere im Bereich der Mikrocontroller sowie der Softwareentwicklung und des Softwaretestes für Zielsysteme. Sie können Anwendungsaufgaben auf der Basis von Mikrocontrollern als Vordergrund-/HintergrundApplikationen entwickeln sowie die notwendigen Peripheriebausteine initialisieren. Sie besitzen Grundkenntnisse der Echtzeitverarbeitung und der Echtzeitbetriebssysteme.  </t>
  </si>
  <si>
    <t xml:space="preserve">Grundlagen der Technischen Informatik, Rechnerorganisation, Programmierung  </t>
  </si>
  <si>
    <t>Prof. Dr. Karl-Heinz Jänicke</t>
  </si>
  <si>
    <t>EiSy</t>
  </si>
  <si>
    <t>Eingebettete Systeme</t>
  </si>
  <si>
    <t>Levin, M. (2014). Designing Multi-Device Experiences, O’Reilly. Rowland, C., Goodman, E., Charlier, M., Light, A., &amp; Lui, A. (2015). Designing Connected Products, O’Reilly. Sprenger, Engemann (2015), Internet der Dinge: Über smarte Objekte, intelligente Umgebungen und die technische Durchdringung der Welt, transcript. Peter Kröner, HTML5, Open Source Press, 2010</t>
  </si>
  <si>
    <t xml:space="preserve">Vorlesung mit gemischten Medien (digitale Präsentationsfolien, Tafel), Übungen am Computer   </t>
  </si>
  <si>
    <t xml:space="preserve">- Crossmediales Nutzererleben - Medienkonvergenz - Internet der Dinge - Cross Device User Experience - User Journeys - Cross Platform Frameworks - Interfacedesign - HTML5, CSS3, Javascript - Json - XML, SVG  </t>
  </si>
  <si>
    <t xml:space="preserve">Die Studierenden verstehen die spezifischen Eigenschaften und Potentiale verschiedener Einund Ausgabegeräte. Sie sind in der Lage, gebrauchstaugliche Lösungen für geräteübergreifende Interaktionsformen zu konzipieren, zu gestalten und zu realisieren. Sie kennen plattformübergreifende Frameworks und aktuelle Webtechnologien.  </t>
  </si>
  <si>
    <t xml:space="preserve">Prof. Stefan Kim, Prof. Dr. Sven Buchholz, Prof. Dr. Martin Christof Kindsmüller  </t>
  </si>
  <si>
    <t>CrDI</t>
  </si>
  <si>
    <t>Skript/Folien zur Lehrveranstaltung in Moodle Boersch I., Heinsohn J., Socher R.: Wissensverarbeitung - Eine Einführung in die KI, Spektrum, 2. Auflage 2007 www.mobilerobots.com Voss/Süße: Praktische Bildverarbeitung Thrun S., Burgard W., Fox D.: Probabilistic Robotics. MIT Press, Cambridge, MA, 2006 Weitere Literatur wird in der Lehrveranstaltung angegeben</t>
  </si>
  <si>
    <t xml:space="preserve">Vorlesung mit gemischten Medien (Beamer, Folien und Tafel), Übungen u.a. im KI-Labor in kleinen Gruppen an Robotern  </t>
  </si>
  <si>
    <t xml:space="preserve"> Erfolgreiche Bearbeitung der Gruppenarbeit Anfertigen einer Hausarbeit mit Kolloquium zu den Themen der Lehrveranstaltung. Die Note entspricht der Note der Hausarbeit (1/2) plus der Note des Kolloquiums (1/2).  </t>
  </si>
  <si>
    <t xml:space="preserve">-  Komponenten autonomer mobiler Systeme, Aktoren und Sensoren  -  Bildaufnahme und –verarbeitung durch mobile Systeme  -  Methoden und Geräte zur Navigation und Planung  -  Ausgesuchte Algorithmen zur Merkmals-   bestimmung, Objekterkennung und -verfolgung -  Integration von KI- und BV-Algorithmen  -  Gruppenarbeit: Bearbeiten eines Anwendungsszenarios wie beispielsweise Navigation, Auffinden und Transport eines farblich gekennzeichneten Gegenstands mit Hilfe eines Mobilen Roboters  </t>
  </si>
  <si>
    <t xml:space="preserve">Die Studierenden kennen und verstehen die Anwendung von Methoden verschiedener Fachgebiete der Informatik in autonomen mobilen Systemen. Dazu gehört das Kennen und Beurteilen von Einsatzmöglichkeiten für solche Systeme. Sie beherrschen den praktischen Einsatz des angeeigneten Wissens und das Zusammenwirken von Theorie und Praxis am Beispiel eines mobilen Roboters (u.a. vom Typ Pioneer 2 und 3). Sie besitzen die Fähigkeit, Verfahren und Algorithmen aus den betroffenen Bereichen Bildund Signalverarbeitung, Mechatronik, Elektronik und Künstliche Intelligenz integriert anzuwenden, zu konstruieren und zu implementieren sowie deren Leistungsfähigkeit abzuschätzen und zu beurteilen.  </t>
  </si>
  <si>
    <t xml:space="preserve">Dipl.- Inform. Ingo Boersch, Prof. Dr. Jochen Heinsohn, Prof. Dr. Sven Buchholz  </t>
  </si>
  <si>
    <t>AuMS</t>
  </si>
  <si>
    <t>Werner Sesink. Einführung in das wissenschaftliche Arbeiten, 9. Auflage. München: Oldenbourg Verlag 2012 Helmut Balzert, Marion Schröder, Christian Schäfer. Wissenschaftliches Arbeiten, 2. Auflage. Herdecke: W3L Verlag 2011 Matthias Karmasin und Rainer Ribing: Die Gestaltung wissenschaftlicher Arbeiten, 8. Auflage. Wien: facultas Verlag 2014</t>
  </si>
  <si>
    <t xml:space="preserve">Tafel, Beamer, Laptops  </t>
  </si>
  <si>
    <t xml:space="preserve">Was ist Wissenschaft und was ist wissenschaftliches Arbeiten? Textarten Nutzung von Social Media im Studium: Wikis,   Weblogs, Tagging Literaturrecherche und -beschaffung: Nutzung von Bibliothekskatalogen, Internetrecherche, Fachportale und Literaturverwaltung mit Textverarbeitungsprogrammen, Datenbanken und Literaturverwaltungsprogrammen (citavi) Inhaltliche Gestaltung: Themenfindung, strukturierung; Elemente eines wissenschaftlichen Textes, Quellenangaben und Zitate, Plagiate Formale Gestaltung: Gliederungsfunktion, Fußnoten, Tabellen, Grafiken und Abbildungen, Register und Verzeichnisse, Nutzung von Formatvorlagen, Schriftbild und Satzspiegel  </t>
  </si>
  <si>
    <t xml:space="preserve">Die Studierenden kennen grundlegende Merkmale wissenschaftlicher Arbeiten und können wissenschaftliches Arbeiten abgrenzen von nichtwissenschaftlichen Tätigkeiten. Sie kennen die Grundsätze guter wissenschaftlicher Praxis. Die Studierenden kennen verschiedene SoftwareWerkzeuge zum systematischen Recherchieren wissenschaftlicher Dokumente und haben diese angewendet. Sie können verlässliche Quellen wissenschaftlicher Erkenntnis von nicht zitierfähigen Quellen unterscheiden. Die Studierenden kennen typische Gliederungen und Konzepte wissenschaftlicher Arbeiten in der Informatik Sie kennen Zitierformen und Aufbau und Strukturierung von Quellen- und Literaturverzeichnissen. Sie kennen Grundsätze und Regeln zur Gestaltung guter wissenschaftlicher Texte und haben diese in einer eigenen Textproduktion angewendet. Die Studierenden haben Kenntnisse zum Recherchieren und Zitieren in der eigenen Textproduktion angewendet.  Inhalt:  Was ist Wissenschaft und was ist wissenschaftliches Arbeiten? Textarten Nutzung von Social Media im Studium: Wikis,   Weblogs, Tagging Literaturrecherche und -beschaffung: Nutzung von Bibliothekskatalogen, Internetrecherche, Fachportale und Literaturverwaltung mit Textverarbeitungsprogrammen, Datenbanken und Literaturverwaltungsprogrammen (citavi) </t>
  </si>
  <si>
    <t xml:space="preserve">60 h = 30 h Präsenz- und 30 h Eigenstudium  </t>
  </si>
  <si>
    <t xml:space="preserve">Übung: 2 SWS  </t>
  </si>
  <si>
    <t xml:space="preserve">BIFK, 5. Sem., Pflichtmodul; BMZK, 5. Sem., Pflichtmodul  </t>
  </si>
  <si>
    <t xml:space="preserve">Prof. Dr. Rolf Socher  </t>
  </si>
  <si>
    <t>Prof. Dr. Rolf Socher</t>
  </si>
  <si>
    <t>EiWS</t>
  </si>
  <si>
    <t>Einführung in das wissenschaftliche Schreiben</t>
  </si>
  <si>
    <t>Kerzner H.: Project Management: A Systems Approach to Planning, Scheduling, and Controlling, John Wiley &amp; Sons; Auflage: 10. Auflage, 2009</t>
  </si>
  <si>
    <t xml:space="preserve">Seminar gemischten Medien (überwiegend Tafel, Folien, Beamer)   </t>
  </si>
  <si>
    <t xml:space="preserve">Projekt aus den Profilrichtungen Intelligente Systeme, Network Computing oder Digitale Medien Informatik – Themen der aktuellen Forschung z.B.: Aufbau eines Community-Netzwerkes, Autonome Mobile Systeme, Interaktiver Film, Multimediale Applikationen, Nutzung von DB-Software zur Entwicklung von DB-Applikationen, Sicherheit in drahtlosen Netzen  </t>
  </si>
  <si>
    <t xml:space="preserve">Die Studierenden setzen das Erlernte der o.g. Fächer in Rahmen eines Projektes praktisch um. Dabei werden die Phasen des Projektmanagements erarbeitet/bearbeitet und durchlaufen. Die Studierenden kennen die Gesprächsführung mit dem Kunden/Endanwender. Sie können die Anforderungen erarbeiten und entwickeln für die Aufgabenstellung ein angemessenes Lösungsmodell. Sie können die vorgeschlagenen Lösungen kritisch werten und analysieren die Vor- und Nachteile. Sie können eine vollständige Projektdokumentation erarbeiten und berücksichtigen dabei auch die Aspekte der Softwaredokumentation.  </t>
  </si>
  <si>
    <t xml:space="preserve">Pflichtfächer der Fachsemester 1- 4 des Studiengangs  </t>
  </si>
  <si>
    <t xml:space="preserve">210 h = 60 h Präsenz- und 150 h Selbststudium  </t>
  </si>
  <si>
    <t xml:space="preserve">Projektlabor/Laborpraktika: 4 SWS  </t>
  </si>
  <si>
    <t xml:space="preserve">BIFK, 5. Sem., Pflichtmodul  </t>
  </si>
  <si>
    <t>Proj</t>
  </si>
  <si>
    <t>Projekt</t>
  </si>
  <si>
    <t>Haug: Internetrecht, Verlag W. Kohlhammer 2010 Gruber: Gewerblicher Rechtschutz und Urheberrecht, niederle media 2010 Wandtke, Bullinger, von Welser: Fallsammlung zum Urheber- und Medienrecht, Verlag C. H. Beck München 2010 Fechner: Entscheidungen zum Medienrecht, Mohr Siebeck Tübingen 2010 Die Bekanntgabe der jeweils aktuellen Literatur erfolgt zu Beginn der Durchführung des Moduls.</t>
  </si>
  <si>
    <t xml:space="preserve">Vorlesung mit gemischten Medien (überwiegend Tafel, Folien, Beamer)  </t>
  </si>
  <si>
    <t xml:space="preserve"> - Klausur Semesterbegleitende Leistungen können in die Bewertung einbezogen werden.   </t>
  </si>
  <si>
    <t xml:space="preserve">- Beherrschen grundlegender Regelungen des Telemedien-, Rundfunk- und Presserechtes - Anwendungsbereites Wissen im Bereich des Urheber-, Marken- und Wettbewerbsrechtes - Beurteilung der Einhaltung zwingender rechtlicher Regelungen im Bereich der Telemediendienste, sowie straf- und zivilrechtliche Folgen.  </t>
  </si>
  <si>
    <t xml:space="preserve">Die Studierenden kennen und verstehen die rechtlichen Grundlagen des Medienrechtes. Sie sind in der Lage, den rechtlichen Anforderungen des Presserechtes, des Urheberrechtes und des Marken- und Wettbewerbsrechtes insbesondere aus Sicht der Diensteanbieter und Nutzer im Internet, praxisrelevant zu entsprechen. Die Studierenden sind befähigt, die rechtlichen Anforderungen der Kommunikation im Rahmen der Fernkommunikationsmittel zu kennen und anzuwenden.  </t>
  </si>
  <si>
    <t xml:space="preserve">Vorlesung: 2 SWS  </t>
  </si>
  <si>
    <t xml:space="preserve">BIFK, BACS, 4.Sem., Modul im Studium Generale  </t>
  </si>
  <si>
    <t xml:space="preserve">Prof. Dr. Michaela Schröter, Dipl. BWL (FH) Dipl. Inf. (FH) Mario Tönse  </t>
  </si>
  <si>
    <t>4. Semester</t>
  </si>
  <si>
    <t>SG4M</t>
  </si>
  <si>
    <t>Studium Generale IV  Lehrveranstaltung: Medienrecht</t>
  </si>
  <si>
    <t>Weber-Wulff D., Class C., Coy W., Kurz C., Zellhöfer D.: Gewissensbisse, transcipt Verlag, ISBN 978-38376-1221-9 , 2009 Johnson D.G.: Computer Ethics, Pearson, 4th edition, ISBN-10: 0131112414, 2009 Johnson D.G., Nissenbaum H.: Computers, Ethics &amp; Social Values. 2nd edition, Prentice Hall, ISBN-10: 0130923796, 2006 Kling R.: Computerization and Controversy, 2nd edition, Elsevier, ISBN 9780124150409, 1996</t>
  </si>
  <si>
    <t xml:space="preserve">Seminaristisch, Ausarbeitung eines Themas in der Kleingruppe und Vortrag  </t>
  </si>
  <si>
    <t>- Belegarbeit mit mündlichem Gespräch Semesterbegleitende Leistungen können in die Bewertung einbezogen werden.</t>
  </si>
  <si>
    <t xml:space="preserve">- Einführung, Motivation - Theorie der Ethik (Einführung) - Begriffsklärung: Werte, Verantwortung und Normen - Der philosophische Wertbegriff - Ethik in der Informationstechnik - Vorstellung und Diskussion von alternativen Sichtweisen - Beispiele für Engagement für Praktische Ethik   - Vorstellung und Diskussion aktueller, praktischer Fragestellungen im Rahmen der Seminararbeiten  </t>
  </si>
  <si>
    <t xml:space="preserve">Nachdem Studierende das Modul erfolgreich absolviert haben, können sie die wesentlichen ethische Theorien in der Anwendung auf die IT (z.B. Relativismus, Konsequentalismus, Deontologie etc) benennen, charakterisieren und unterscheiden. Sie sind in der Lage, eigenes Handeln als Informatiker hinsichtlich sozialer und kontextueller Angemessenheit kritisch zu diskutieren, Wertediskussionen zu gesellschaftlichen Normen und Werten zu führen und einzuordnen, sowie Anwendungen und Tendenzen in der IT mehrseitig hinsichtlich ihrer Folgen für die Natur und Gesellschaft abzuschätzen. </t>
  </si>
  <si>
    <t xml:space="preserve">BIFK, BACS, 4. Sem., Modul im Studium Generale  </t>
  </si>
  <si>
    <t xml:space="preserve">Prof. Dr. Claus Vielhauer  </t>
  </si>
  <si>
    <t>SG4E</t>
  </si>
  <si>
    <t>Studium Generale IV  Lehrveranstaltung: Ethik</t>
  </si>
  <si>
    <t>Johannsen, A.; Kramer, A.; Kostal, H.; Sadowicz, E.: Basiswissen für Software-Projektmanager im klassischen und agilen Umfeld, Dpunkt-Verlag, 2017. Balzert, H.: Software-Technologie, Bd. 2, Berlin et al., 2001. Burghardt M.: Projektmanagement:, 8. Auflage 2008 Vertiefende Literatur wird mit der jährlichen Vorlesungsbeschreibung und in der Veranstaltung angegeben.  Besonderheiten:  Fallbeispiele aus der Unternehmenspraxis, Möglichkeit des Erwerbs des Zertifikats „Certified Professional in Project Management“ des ASQF/ISQI durch freiwillige Teilnahme an einer zusätzlichen Blockveranstaltung.</t>
  </si>
  <si>
    <t xml:space="preserve">Seminar mit Dozentenvorträgen, Gruppenarbeit und flankierenden Laborübungen  </t>
  </si>
  <si>
    <t xml:space="preserve"> Klausur oder Belegarbeit mit mündlichem Gespräch (wird am Anfang des Semesters festgelegt) Semesterbegleitende Leistungen können in die Bewertung einbezogen werden.  </t>
  </si>
  <si>
    <t xml:space="preserve">-  Grundbegriffe/Grundlagen des Projektmanagements im klassischen sowie agilen Umfeld  -  Ablauf der Projektplanung; Formen der Projektorganisation; Projektkontrolle und steuerung  -  Social Skills im Projektmanagement (Motivation; Konfliktlösungsstrategien; Teammanagement; Gesprächsführung)  -  Erfolgsfaktoren des Projektmanagements -  Darstellung der Tools und Methoden des Projektmanagements: Erhebungstechniken, Methoden zur Aufwandsschätzung, Kreativtechniken,   Pflichtenhefte, Umgang mit Projektrisiken, Planungstechniken (Phasenplanung, Netzplantechnik), Prototyping, Scrum, Push &amp; Pull Techniken u.a. </t>
  </si>
  <si>
    <t xml:space="preserve">Die Studierenden kennen die Grundzüge und Methoden des professionellen Projektmanagements. Sie beherrschen die Methoden des Projektmanagements und den Umgang mit relevanter Software (z.B. MS-Projekt). Sie sind für die Praxis befähigt, selbständig Projekte zu planen und im Rahmen von Projekten Verantwortung für wesentliche Projektaufgaben zu übernehmen.  </t>
  </si>
  <si>
    <t xml:space="preserve">BIFK, 4. Sem., Modul im Studium Generale  </t>
  </si>
  <si>
    <t xml:space="preserve">Prof. Dr. Andreas Johannsen  </t>
  </si>
  <si>
    <t>SG3P</t>
  </si>
  <si>
    <t>Studium Generale III  Lehrveranstaltung: Grundlagen des Projektmanagements</t>
  </si>
  <si>
    <t>Brake T: Where in the world is my team? Chichester, 2008 Byram M., Nichols A., Stephens D.: Developing Intercultural Competence in Practice. Stevenage,   2001 Comfort J., Franklin P. The Mindful International Manager. London, 2008 Hofstede G., Hofstede G.-J.: Cultures and Organizations. New York, 2010 Rowe B.: How Virtual Teams Work. Texas, 2009</t>
  </si>
  <si>
    <t xml:space="preserve">Moodle, wikis, Video-Konferenz  </t>
  </si>
  <si>
    <t xml:space="preserve">Theoretische Grundlagen der interkulturellen Kompetenz und interkulturellen Kommunikation Theorie und Praxis der virtuellen Teamarbeit/Vorteile und Probleme Zusammenarbeit an einer fachbezogenen Thema mit Studierenden einer Partnerhochschule in Belgien (Hogeschool-Universiteit Brussel) Präsentieren der Arbeitsergebnisse per VideoKonferenz  </t>
  </si>
  <si>
    <t xml:space="preserve">Die Studierenden sind zu interkultureller Kompetenz und interkultureller Kommunikation befähigt. Sie beherrschen die virtuelle Teamarbeit und Präsentationstechniken.  </t>
  </si>
  <si>
    <t xml:space="preserve">Gute Englischkenntnisse  </t>
  </si>
  <si>
    <t xml:space="preserve">BACS, BIFK, 4. Sem., Modul im Studium Generale  </t>
  </si>
  <si>
    <t xml:space="preserve">Englisch  </t>
  </si>
  <si>
    <t xml:space="preserve">Dr. Annett Kitsche  </t>
  </si>
  <si>
    <t>SG3C</t>
  </si>
  <si>
    <t>Studium Generale III  Lehrveranstaltung: Communicative Competence</t>
  </si>
  <si>
    <t>Matt Bishop: Computer Security: Art and Science, Addison Wesley, ISBN-10: 9780201440997, 2002 Matt Bishop, Introduction to Computer Security, Addison Wesley, ISBN-10: 9780321247445, 2004 Charles P. Pfleger et al.: Security in Computing, Prentice Hall, 4th edition, ISBN-10: 9780132390774, 2006 Claudia Eckert: IT-Sicherheit. IT-Sicherheit: Konzepte - Verfahren - Protokolle, 9th Edition, Oldenbourgh Verlag, ISBN 978-3486778489, 2014 Raymond R. Panko: Corporate Computer and Network Security, Prentice Hall, ISBN-10: 9780130384713, March 2003 Murugiah Souppaya, Karen Scarfone: Guidelines for Managing the Security of Mobile Devices in the Enterprise, NIST Special Publication 800-124, Revision 1, http://nvlpubs.nist.gov/nistpubs/ SpecialPublications/NIST.SP.800-124r1.pdf, 2013 Himanshu Dwivedi, Chris Clark, David Thiel: Mobile   Application Security 1st Edition,McGraw-Hill Education, 1st edition, ISBN-13: 978-0071633567, 2010 Vic (J.R.) Winkler: Securing the Cloud: Cloud Computer Security Techniques and Tactics 1st Edition, Syngress, ISBN-13: 978-1597495929, 2011 Michael Cross, Steven Palmer: Web application vulnerabilities: detect, exploit, prevent, ISBN-10: 9781597492096, 2007 Bruce Schneier: Angewandte Kryptographie, ISBN10: 3893198547, 1996 Klaus Schmeh: Kryptografie: Verfahren, Protokolle, Infrastrukturen (iX-Edition), 6. Auflage, dpunkt.verlag GmbH, 3864903564, 2016 Dittmann: Digitale Wasserzeichen, ISBN-10: 3540666613, 2000</t>
  </si>
  <si>
    <t xml:space="preserve">Übungen am Computer, Ausarbeitung eines Themas in der Kleingruppe und Vortrag  </t>
  </si>
  <si>
    <t>- Klausur Semesterbegleitende Leistungen können in die Bewertung einbezogen werden.</t>
  </si>
  <si>
    <t xml:space="preserve">- Einleitung: Sicherheit in der Breite von verteilten, mobilen und eingebetteten Systemen - Programme mit Schadensfunktion: Viren, Würmer, Trojanische Pferde etc.   - Software-Sicherheit am Beispiel WEB Anwendungen: Gefahren durch Cross-Site-Scripting und SQL Injection etc und deren Abwehr - Sicherheit im OSI Netzwerk-Modell: - Wireless Security: WLAN - VPN, IPSec, TLS (SSL) - KERBEROS, PGP - Cloud Security: - spezifische Risiken der Cloud - ausgewählte technische Lösungsansätze - Sicherheitsaspekte Mobiler Endgeräte - spezifische Risiken in Mobilen Endgeräten - ausgewählte Sicherheitsansätze auf Systemebene - Ausblick zu Aspekten der Mediensicherheit, Biometrie &amp; Forensik, Internet of Things </t>
  </si>
  <si>
    <t xml:space="preserve">Nachdem Studierende das Modul erfolgreich absolviert haben, können sie die wesentlichen Konzepte und Begrifflichkeiten aus der IT Sicherheit, speziell im Kontext mobiler, verteilter und eingebetteter Systeme (z.B. Sicherheitsaspekte, Risikobegriff, Angreiferszenarien, Mediensicherheit, Forensik) beschreiben und auseinander halten. Sie differenzieren, welche Sicherheitsaspekte und Angriffszenarien besondere Relevanz für die Anwendung in verteilten und mobilen IT Systemen haben, sie leiten Schwachstellen, die sich aus der Konzeption und Komplexität mobiler &amp; verteilter IT Systeme ergeben, ab und schätzen deren Bedrohungs- und Risikopotential ab. Absolventen sind in der Lage, ausgewählte technische Schutzmethoden auf unterschiedlichen Schichten des OSI-Netzwerkmodells, in mobilen und verteilten Systemen, aufzuzeigen und zu bewerten, sowie auf die Sicherheitsaspekte zu beziehen.  </t>
  </si>
  <si>
    <t xml:space="preserve">BIFK, 4. Sem., Wahlpflichtmodul; BACS, 4. Sem., Wahlpflichtmodul  </t>
  </si>
  <si>
    <t xml:space="preserve">Prof. Dr.-Ing. Claus Vielhauer  </t>
  </si>
  <si>
    <t>Prof. Dr.-Ing. Claus Vielhauer</t>
  </si>
  <si>
    <t>SMVS</t>
  </si>
  <si>
    <t>Diezmann T., Gremmler T.: Raster für das Bewegtbild Stiebner, 2005  Semesterbegleitende Leistungen können mit einbezogen werden.  Bellatoni J., Woolman M.: TYPE in MOTION – innovative digitale Gestaltung, Mainz 1999 Wright S.: Digital Compositing for Film and Video, Boston 2010 Brinkman R.: The Art and Science of Digital Compositing, San Diego 1999 Hollywood Camera Work – Visual Effects for Directors (DVDs) Digital Tutors – Online Learning Platform</t>
  </si>
  <si>
    <t xml:space="preserve">Aufgaben am Computer  </t>
  </si>
  <si>
    <t xml:space="preserve"> - Belegarbeit mit mündlichem Gespräch  </t>
  </si>
  <si>
    <t xml:space="preserve">1. Farbe: Spektrum, Farbsysteme, Farbraum, Farbtiefe, Farbe und Auflösung, Farbkontraste 2. Farbe: Farbe und Ausgabemedien, Farbleitsysteme und -codes, Farbpsychologie 3. Typografie: Schrift- und Satzarten, Maßeinheiten, Schrift und Auflösung 4. Typografie: Schrift in Abhängigkeit von Ausgabemedien, Lesbarkeit 5. Dramaturgie und Interaktion: Erzählformen, Menüvarianten, Benutzerführung 6. Computerspiele: Rolle von Farben, Schrift und Komposition   7. Internet: Informationsüberflutung und -strukturierung 8. E-Learning: visuelle Umsetzung didaktischer Methoden und Modelle 9. TV-Design 1: Fernsehnormen und Gestaltung, Grundlagen 10. TV-Design 2: Fernsehgenres: Unterhaltung und Information 11. Filmdesign 1: hohe Auflösung und andere filmische Eigenheiten 12. Filmdesign 2: Filmgenres und Gestaltung 13. Informationsdesign: Visualisierung von Information unterschiedliche Ausgabemedien </t>
  </si>
  <si>
    <t xml:space="preserve">Die Studierenden können dramaturgische und gestalterische Prinzipien in der Entwicklung von statischen und dynamischen Medien klassifizieren und anwenden. Sie beherrschen den qualifizierten Einsatz von Bild (und Ton) als dramaturgische Instrumente im Medienproduktionsprozess. Die Studierenden kennen aktuelle Tendenzen in der Medienwelt und identifizieren medienästhetischer und historischer Entwicklungen.  </t>
  </si>
  <si>
    <t>ScMD</t>
  </si>
  <si>
    <t>Screen-/Motiondesign</t>
  </si>
  <si>
    <t>Märtin C.: Rechnerarchitekturen, Fachbuchverlag Leipzig 2001, ISBN 3-446-21475-5 Schürmann B.: Grundlagen der Rechnerkommunikation, Vieweg 2004, ISBN 3-52815562-0; Oberschelp W., Vossen G.: Rechneraufbau und Rechnerstrukturen, Oldenbourg 1998, ISBN 3-48624288-1</t>
  </si>
  <si>
    <t xml:space="preserve">Lehrmaterialien, Aufgaben und   Vorlesungsmanuskripte in elektronischer Form, Laborpraktika und Übungen am Computer </t>
  </si>
  <si>
    <t xml:space="preserve">Klassifikation von Rechnersystemen, Arten und Ebenen der Parallelität in Rechnersystemen, Systemzuverlässigkeit, Leistungsmessung und bewertung, spezielle Formen der Halbleiter- und Massenspeicher, Speicher- und Nachrichtenbasierte Kopplung von Prozessoren, Grafische Arbeitsmethoden, Abschätzung der Leistungsfähigkeiten künftiger Technologien.  </t>
  </si>
  <si>
    <t xml:space="preserve">Die Studierenden kennen Architektur- und Bauprinzipien von verschiedenen Rechnersystemen und können diese in eine Bewertungsmatrix einordnen. Sie beherrschen die Grundlagen zur Anwendung von Parallelität und die damit zusammenhängenden strukturalen und funktionalen Grundregeln und sind dazu befähigt, räumliche und zeitliche Parallelität in Rechnern anzuwenden. Sie beherrschen grafische Arbeitsmethoden und sind in der Lage, aktuelle und künftige Entwicklungslinien von Rechnersystemen einzuschätzen.  </t>
  </si>
  <si>
    <t xml:space="preserve">Grundkenntnisse in Digitaltechnik, Rechnerorganisation und Informationstechnik  </t>
  </si>
  <si>
    <t>ReAr</t>
  </si>
  <si>
    <t>Rechnerarchitektur</t>
  </si>
  <si>
    <t>Michael Weigend: Python 3: Lernen und   professionell anwenden, mitp Professional, 2016 Johannes Ernesti, Peter Kaiser: Python 3: Das umfassende Handbuch: Sprachgrundlagen, Objektorientierung, Modularisierung, 2015 Al Sweigart: Automate the boring Stuff with Python, No Starch Press, 2017. (https://automatetheboringstuff.com/)</t>
  </si>
  <si>
    <t xml:space="preserve">- Einführung Python - Objektorientierte Programmierung in Python - Systemadministration mit Python - 2D-Spiele mit PyGame - GUI-Programmierung mit PyGTK - Anwendung des Django-Framework - Skripting, Automatisierung und Erweiterung bestehender Anwendung mit Python  </t>
  </si>
  <si>
    <t xml:space="preserve">Die Studierenden kennen die Grundprinzipien von Skriptsprachen. Sie verstehen die Grundprinzipien von Skriptsprachen und sind in der Lage, objektorientierte Skriptsprachen selbständig in verschiedenen Gebieten einzusetzen: Bei Entwurf und Implementierung setzen sie gängige Bibliotheken, Frameworks und Entwurfsmuster ein.  </t>
  </si>
  <si>
    <t xml:space="preserve">Prof. Dr. Thomas Preuss  </t>
  </si>
  <si>
    <t>Prof. Dr. Thomas Preuss</t>
  </si>
  <si>
    <t>OOSS</t>
  </si>
  <si>
    <t>Objektorientierte Skriptsprachen</t>
  </si>
  <si>
    <t>Nutting J., Mark D., LaMarche J.: Beginning Iphone Development, Apress, 2011 Mednieks Z., Meike B., Dornin L.: Programming Android, O’Reilly, 2011 Fribert, P.: Web-Apps mit jQuery Mobile: Mobile Multiplattform-Entwicklung mit HTML5 und JavaScript, dpunkt.verlag, 2013 Nielsen, J., Raluca, B.: Mobile Usability: Für iPhone, iPad, Android, Kindle, mitp business, 2013</t>
  </si>
  <si>
    <t xml:space="preserve">- Betriebssysteme für mobile Endgeräte: Android, iOS - Eigenschaften und Besonderheiten mobiler Anwendungen - Frameworks zur Erstellung mobiler GUIs   - Konzeption und Umsetzung lokaler Persistenz - Anbindung cloud-basierter Systeme an mobile Anwendungen - Nutzung von Fremdanwendungsdaten, Bereitstellung von Daten für andere Anwendung - Zugriff auf und Nutzung von Umweltsensoren, z.B. Kamera und Standortbestimmung - Hybride und Cross-Platform-Entwicklung für mobile Endgeräte - Bewertung von Schutzbedarfen, Auswahl von Schutzmechanismen </t>
  </si>
  <si>
    <t xml:space="preserve">Die Studierenden verstehen den Aufbau und die Funktion der Betriebssysteme für mobile Endgeräte sowie die Grundprinzipien, Probleme und technische Lösungsmuster mobiler Anwendungen und Systeme. Sie können die grundlegenden Technologien zur Entwicklung verteilter Anwendungen und Systeme anwenden. Sie können mobile Anwendung auf ausgewählten Betriebssystemen nativ oder mit Cross-PlatformAnsätzen entwerfen und prototypisch implementieren. Dabei werden Funktionsumfang, Korrektheit, Benutzbarkeit und Ressourcenbedarf einer Anwendung gleichermaßen berücksichtigt. Studierende kennen die Sicherheitsmechanismen mobiler Endgeräte und Betriebssysteme und können diese adäquat auswählen und einsetzen.  </t>
  </si>
  <si>
    <t>MoAS</t>
  </si>
  <si>
    <t>Sedgewick: Algorithmen in Java, Pearson-Studium 2002. Cormen, Leiserson, Rivest: Algorithmen - Eine Einführung, Oldenbourg 2004</t>
  </si>
  <si>
    <t xml:space="preserve">Tafel und Kreide; Folienpräsentation mit Beamer; Arbeit am Computer   </t>
  </si>
  <si>
    <t xml:space="preserve">- Zahlendarstellungen - Kalenderrechnung - (Erweiterter) Euklidischer Algorithmus - Kryptografie (Cäsar-, Vigenère-Code, RSA Verfahren) - Primzahlbestimmung (Miller-Rabin-Test) - Gauß-Algorithmus zur Lösung linearer Gleichungssysteme - Fehlerkorrigierende Codes - Algorithmen der Graphentheorie  </t>
  </si>
  <si>
    <t xml:space="preserve">Die Studierenden haben die Fähigkeiten mathematische Verfahren in Algorithmen umzusetzen. Sie können Algorithmen aufgrund folgender Kriterien beurteilen: Korrektheit, Effizienz, numerische Stabilität. Die Studierenden machen Erfahrungen auf dem Gebiet der mathematischen Modellierung.  </t>
  </si>
  <si>
    <t xml:space="preserve">BIFK, BACS, 4. Sem., Wahlpflichtmodul  </t>
  </si>
  <si>
    <t>MaPr</t>
  </si>
  <si>
    <t>Mathematische Programmierung</t>
  </si>
  <si>
    <t>Monadjemi P.: PC-Programmierung in Maschinensprache, Markt &amp;Technik Podschun T. E.: Das Assembler Buch I – Grundlagen, Einführung und Hochsprachoptimierung, Addison Wesley, 2003 Podschun T. E.: Die Assembler Referenz II – Kodierung, Dekodierung und Referenz, Addison Wesley, 2003 Duncan R.: Power Programming with Microsoft Macro Assembler, Microsoft Press Pentium®Processor Family Developer's Manual Volume 3: Architecture and Programming Manual Intel Architecture Software Developer's Manual, Volume 3: System Programming Guide Intel Architecture Software Developer's Manual, Volume 1: Basic Architecture Intel MMX Technology Overview Internet Streaming SIMD Extension (Intel Tech. Journal Q2 1999) weitere Literaturstellen, auch aus Zeitschriften sowie aus dem Internet werden in der Lehrveranstaltung angegeben</t>
  </si>
  <si>
    <t xml:space="preserve">Nutzung der Entwicklungswerkzeuge, Programmiermodell der x86-Prozessoren und Erweiterungen, Programmbeispiele in Maschinensprache, Unterprogrammtechnik, Makros, Parameterübergabe, Verwaltung lokaler Variablen, rekursive Unterprogramme, reentrante Unterprogramme, Interruptverarbeitung, Zeichenkettenverarbeitung, Erweiterungen des Befehlssatzes zur Unterstützung von Multimediaanwendungen, CISC- und RISC-Konzept mit Beispielen, Nutzung von CISC- und RISCKonzept bei den x86-Prozessoren, hardwarenahe und Hochsprachprogrammierung; Überblick und Vergleich der Programmiermodelle weiterer Mikroprozessor- und MikrocontrollerFamilien: u.a. Power-PC, ARM, C166   </t>
  </si>
  <si>
    <t xml:space="preserve">Die Studierenden verfügen über Kenntnisse und Fertigkeiten der Assemblerprogrammierung moderner Mikroprozessorfamilien. Sie verstehen rechnerinterne Abläufe und können Algorithmen auf das Programmiermodell vorrangig der PC-Prozessoren abbilden sowie kleinere Teile von Systemsoftware entwickeln. Sie sind in der Lage, hardwarenahe und Hochsprachprogrammierung zu nutzen.  </t>
  </si>
  <si>
    <t xml:space="preserve">Prof. Dr. Karl-Heinz Jänicke, Prof. Dr. Gerald Kell  </t>
  </si>
  <si>
    <t>MOPr</t>
  </si>
  <si>
    <t>Maschinenorientierte Programmierung</t>
  </si>
  <si>
    <t>Dr. Danny Coward: Java EE 7: The Big Picture. McGraw-Hill Osborne Media, 2014. ISBN 9780071837347 J. Wetherbee et.al.: Beginning EJB 3, Java EE, 7th Edition. 2nd edition. Apress, 2013. ISBN 9781430246923 Derek C. Ashmore: The Java EE Architect's Handbook, Second Edition. DVT Press, 2014. ISBN 978-0972954884 Arun Gupta: Java EE 7 Essentials. O'Reilly Media, 2013. ISBN 978-1449370176 Mike Keith, Merrick Schincariol: Pro JPA 2. 2nd edition. Apress, 2013. ISBN 978-1430249269</t>
  </si>
  <si>
    <t xml:space="preserve">- Übersicht aktueller Trends serverseitiger Anwendungen - Container-Typen serverseitiger Anwendungen (z. B. Apache Tomcat, JBoss) - Software-Architektur serverseitiger Anwendungen - Entwicklungskonzepte bei der Erstellung größerer Anwendungen   - Konzeption und Umsetzung von PersistenzSchichten - MVC-Architektur für GUIs - JSF, Expression Language &amp; Tag Libraries </t>
  </si>
  <si>
    <t xml:space="preserve">Die Studierenden kennen die Grundkonzepte der serverseitigen Java-Entwicklung mit der Java Enterprise Edition (JEE). Sie verstehen neben den Techniken und den in diesem Umfeld eingesetzten Frameworks auch die Architektur serverseitiger JEE-Anwendungen. Die Studierenden kennen sich in den aktuell eingesetzten Technologien webbasierter Anwendungen aus und sind darin theorie- und praxiserprobt. Sie sind in der Lage, die Inhalte des Moduls in einen größeren Projektzusammenhang zu bringen und so in Teamarbeit anwendungsnahe Prototypen zu erstellen.  </t>
  </si>
  <si>
    <t>JETA</t>
  </si>
  <si>
    <t>Joachim Böhringer et al.: Kompendium der Mediengestaltung für Digital- und Printmedien, Berlin 2014 Helen Sharp, Yvonne Rogers, Jenny Preece: Interaction Design: Beyond Human-Computer Interaction, New York 2011 Carsten Seifert: Spiele entwickeln mit Unity 5 - 2Dund 3D-Games mit Unity und C# für Desktop, Web &amp; Mobile, München 2017 Syd Field: Das Handbuch zum Drehbuch, Frankfurt am Main 1997 Eberhard Hasche, Patrick Ingwer: Game of Colors: Moderne Bewegtbildproduktion, Berlin 2016 James Monaco: Film verstehen, Reinbek 2009 Steve Wright: Digital Compositing for Film and Video, Waltham 2010</t>
  </si>
  <si>
    <t xml:space="preserve">Film, Foto, Audio, Text  </t>
  </si>
  <si>
    <t xml:space="preserve">Konzeptentwicklung, Cross-Media-Produktion, Postproduktion  </t>
  </si>
  <si>
    <t xml:space="preserve">Die Studierenden erlangen die Fähigkeit im Team auf interkultureller Basis zusammenzuarbeiten, sie verbessern ihre sprachlichen Kenntnisse - vor dem Hintergrund der Umsetzung eines Medienprojekts.  Ablauf:  Das Projekt beinhaltet drei Phasen über das Semester verteilt: Die erste Phase beginnt mit einem Kick-OffWorkshop an einer der beteiligten Hochschulen. Die Studierenden der TH Brandenburg werden ihre Mitstudierenden der Partnerhochschule treffen und kennenlernen. Zuerst werden sie Teams zusammenstellen (Team Building Prozess), um dann an der Ausdifferenzierung des Hauptthemas in Unterprojekten zu arbeiten, z.B. Subkulturen in urbanen/suburbanen Umgebungen; nationale, lokale, kulturelle Identität; kulturelle Vorurteile. Sie beginnen mit ihrer Feldforschung, führen Interviews, fotografieren und filmen, um ihr „cross mediales“ Material zu sammeln. Sie werden ihre Daten in einer netzbasierten Plattform kollektiv sammeln, verteilen und organisieren (Wiki, Blog, CMS). Diese Plattform wird gleichzeitig als Kommunikationsmedium wie auch Präsentationswerkzeug fungieren. Die zweite Phase beginnt an der jeweiligen   Heimathochschule. Die Studierenden werden gemeinsam über das Internet mithilfe ihrer Plattform an ihren Projekten weiterarbeiten. Darüber hinaus werden sie die dritte Phase vorbereiten, die die Feldforschung in Deutschland sowie die finale Präsentation in Brandenburg beinhaltet. Die dritte Phase wird – abgesehen von einzelnen Exkursionen – an der anderen Hochschule stattfinden. Die Studierenden beider Länder treffen sich, um die Projekte gemeinsam zu einem Abschluss zu bringen. Geplant sind: ein Tag Präproduktion, zwei Tage Filmen, Fotografieren etc., ein bis zwei Tage Postproduktion. Schließlich präsentieren die Teams ihre Arbeiten in einer finalen Veranstaltung. </t>
  </si>
  <si>
    <t xml:space="preserve">Englischkenntnisse, Portfolio mit Arbeiten aus dem Bereich Digitale Medien (Teilnehmerzahl unter Umständen begrenzt)  </t>
  </si>
  <si>
    <t xml:space="preserve">Projekt: 4 SWS  </t>
  </si>
  <si>
    <t xml:space="preserve">BIFK, 4./5. Sem., Wahlpflichtmodul; BACS, 4./5. Sem. Wahlpflichtmodul  </t>
  </si>
  <si>
    <t>InMC</t>
  </si>
  <si>
    <t>International Media Camp</t>
  </si>
  <si>
    <t>Joachim Böhringer et al.: Kompendium der Mediengestaltung für Digital- und Printmedien, Berlin 2014 Steve Krug: Don't make me think!, Bonn 2014 Jakob Nielsen: Erfolg des Einfachen, München 2000 Brenda Laurel: Computers as Theatre, Reading 2000 Helen Sharp, Yvonne Rogers, Jenny Preece: Interaction Design: Beyond Human-Computer Interaction, New York 2011 Carsten Seifert: Spiele entwickeln mit Unity 5 - 2Dund 3D-Games mit Unity und C# für Desktop, Web &amp; Mobile, München 2017</t>
  </si>
  <si>
    <t xml:space="preserve">Die Studierenden beherrschen die Grundlagen der Gestaltung von interaktiven Medien (Webanwendungen, Spiele u.a.). Sie können den Workflow bei der Erstellung interaktive Medien konzipieren und diese dramaturgisch ausgestalten. Die Studierenden kennen die Besonderheiten synchroner und asynchroner Programmierung und können den Nutzer in Hinsicht auf konzeptionelle und ästhetische Anforderungen führen. Die Studierenden kennen die Unterschiede von On- und Offline-Anwendungen und können externe Medien entsprechend vorbereiten und einbinden. Sie können die einschlägigen Softwareprogramme (z. B. Adobe Photoshop, Cinema 4D, Maya, Unity, Adobe Dreamweaver) anwenden. 1. 2. 3. 4. 5. 6.  Screendesign Interface-Gestaltung Einführung in Usability und Accessability Dramaturgie interaktiver Medien Nutzerführung Besonderheiten synchroner und asynchroner Programmierung 7. Einbindung externer Medien Unterschiede von Off- und Online-Anwendungen und Qualitätssicherung   </t>
  </si>
  <si>
    <t>Inhalt:  Die Studierenden beherrschen die Grundlagen der Gestaltung von interaktiven Medien (Webanwendungen, Spiele u.a.). Sie können den Workflow bei der Erstellung interaktive Medien konzipieren und diese dramaturgisch ausgestalten. Die Studierenden kennen die Besonderheiten synchroner und asynchroner Programmierung und können den Nutzer in Hinsicht auf konzeptionelle und ästhetische Anforderungen führen. Die Studierenden kennen die Unterschiede von On- und Offline-Anwendungen und können externe Medien entsprechend vorbereiten und einbinden. Sie können die einschlägigen Softwareprogramme (z. B. Adobe Photoshop, Cinema 4D, Maya, Unity, Adobe Dreamweaver) anwenden. 1. 2. 3. 4. 5. 6.  Screendesign Interface-Gestaltung Einführung in Usability und Accessability Dramaturgie interaktiver Medien Nutzerführung Besonderheiten synchroner und asynchroner Programmierung 7. Einbindung externer Medien Unterschiede von Off- und Online-Anwendungen und Qualitätssicherung   Studien/Prüfungsleistungen:  Belegarbeit mit mündlichem Gespräch Semesterbegleitende Leistungen können in die Bewertung einbezogen werden.  Medienformen:  Vorlesung (digitale Präsentationsfolien), E-Learning</t>
  </si>
  <si>
    <t xml:space="preserve">Prof. Eberhard Hasche, Prof. Stefan Kim, Prof. Alexander Urban  </t>
  </si>
  <si>
    <t>GlIM</t>
  </si>
  <si>
    <t>Grundlagen Interaktiver Medien</t>
  </si>
  <si>
    <t>Skript/Folien zur Lehrveranstaltung in Moodle Boersch I., Heinsohn J., Socher R.: Wissensverarbeitung - Eine Einführung in die KI, Spektrum, 2. Auflage, 2007 Spreckelsen, C., Spitzer, K.: Wissensbasen und Expertensysteme in der Medizin: KI-Ansätze zwischen klinischer Entscheidungsunterstützung und medizinischem Wissensmanagement, Vieweg+Teubner, 2008 Lämmel U., Cleve J.: Künstliche Intelligenz, 3. Auflage, Hanser Fachbuch, 2008 Beierle C., Kern-Isberner G.: Methoden wissensbasierter Systeme: Grundlagen, Algorithmen, Anwendungen. Springer 2014 Russell S., Norvig P.: Artificial Intelligence: A Modern Approach, (3rd Edition), 2009</t>
  </si>
  <si>
    <t xml:space="preserve">-  Einführung in die KI  -  Suchverfahren (insb. intelligente informierte Suche, Optimierung)  -  Wissensrepräsentation mit Regeln / Expertensysteme  -  Wissensrepräsentation mit Logik (Beweiser)  -  Soft Computing / Sicherheitsfaktoren / Unsicherheit  -  Fuzzy Logik (Verarbeitung vager Begriffe, z.B. groß, vor,..)  -  Neuronale Netze/Maschinelles Lernen  </t>
  </si>
  <si>
    <t xml:space="preserve">Die Studierenden kennen die Grundlagen der Wissensverarbeitung und Künstlichen Intelligenz (KI) und ihrer praktischen Anwendungen in Informatik und Medien. Sie besitzen die Fähigkeit, entsprechende Verfahren und Algorithmen anzuwenden, zu konstruieren und zu implementieren sowie deren Leistungsfähigkeit abzuschätzen und zu beurteilen.  </t>
  </si>
  <si>
    <t xml:space="preserve">BIFK, 4. Sem., Wahlpflichtmodul; BACS, 4. Sem., Wahlpflichtmodul; BMZK, 4. Sem., Wahlpflichtmodul  </t>
  </si>
  <si>
    <t>GlWV</t>
  </si>
  <si>
    <t>Grundlagen der Wissensverarbeitung</t>
  </si>
  <si>
    <t>Hasche E und Ingwer P: Game of Colors - Moderne Bewegtbildproduktion, Springer-Vieweg, Berlin 2016, Holmes P.: Hot Moves, Hollywood Camera Works, 2010, Videotutorials Kamp W.: AV-Mediengestaltung Grundwissen, Verlag Europa-Lehrmittel, 2005 Wright S.: Digital Compositing for Film and Video – Second Edition, Focal Press., 2006 Poynton C. A.: A Technical Introduction to Digital Video, John Wiley &amp; Sons, 1996 Reisz K., Millar G.: The Technique of Film Editing, Focal Press 1953 – 2002 The Foundry: Nuke Documentation</t>
  </si>
  <si>
    <t xml:space="preserve">Vorlesung mit gemischten Medien (Folien, Videos) Übungen am Computer Moodle Online Plattform  </t>
  </si>
  <si>
    <t xml:space="preserve">-  Etablieren einer Szene und Gestalten der Bildstruktur  -  Kameraparameter und ihre Anwendung  -  Farbworkflow in einer HD-Kamera  -  Perspektive und Parallaxe   -  Kamerabewegungen mit Dolly und Kran  -  Filmschnittgrundlagen  -  Digital Compositing Grundlagen, Rotoscoping und Keying  -  360° Movies  </t>
  </si>
  <si>
    <t xml:space="preserve">Die Studierenden kennen die Parameter einer digitalen Full Chip Kamera und können diese gezielt einsetzen. Sie sind in der Lage eine reale Szene in einem 2.5D-Raum nachzubauen. Die Studierenden entwickeln durch praktische Übungen und Simulationen am Computer ein Verständnis für die wichtigsten modernen Kamerabewegungen. Sie kennen die zu Grunde liegenden Prozesse und Farbraumkonvertierungen innerhalb einer HDKamera und können deren Parameter für einen sinnvollen Workflow nutzen. Die Studierenden beherrschen die grundlegendsten Filmschnitttechnologien. Sie sind in der Lage, grundlegende digitale Kompositionen mit Basis-Technologien wie Rotoscoping und Keying auszuführen und diese zu einem Film zusammenzusetzen.  </t>
  </si>
  <si>
    <t>GlAV</t>
  </si>
  <si>
    <t>DiFi</t>
  </si>
  <si>
    <t>Digitales Filmen</t>
  </si>
  <si>
    <t>Smith S. W.: The Scientist and Engineers Guide to Digital Signal Processing, 1997-1998, www.DSPGuide.com Werner M.: Digitale Signalverarbeitung mit MATLAB, Vieweg Verlag 2003 Meffert B., Hochmuth O.: Werkzeuge der Signalverarbeitung, Pearson 2004 Gonzales R.C., Woods R.E.: Digital Image Processing, Pearson 2003 Gonzales R.C., Woods R.E.,Eddins S.L.: Digital Image Processing using MATLAB, Pearson 2004 Abmayr: Einführung in die digitale Bildverarbeitung Haberäcker: Masterkurs Computergrafik und Bildverarbeitung Schweizer W.: MATLAB kompakt, Oldenbourg 2005 Hoffmann J., Quint F., Signalverarbeitung mit MATLAB und Simulink,Oldenbourg, 2007</t>
  </si>
  <si>
    <t xml:space="preserve">Vorlesung mit gemischten Medien (überwiegend Beamer, Folien, Tafel), Übungen am Computer  </t>
  </si>
  <si>
    <t xml:space="preserve">-  Wiederholung: Grundlagen der Signal- und Bildverarbeitung  -  Anwendungen aus dem Biosignal- und Audiobereich (eindimensionale Signale) und aus der Fotografie und Medizin (zweidimensionale Signale)  -  Das Ohr und das Auge als signalverarbeitendes System, Wahrnehmungsphänomene  -  Technische Sensoren zur Signal-, Ton- und   Bildaufnahme -  ADW- und DAW, Speicherung von Daten  -  Entwurf von digitalen Filtern und Verarbeitungsketten  </t>
  </si>
  <si>
    <t xml:space="preserve">Die Studierenden kennen die Unterschiede zwischen biologischen und technischen Sensoren zur Signal-, Ton- und Bildaufnahme. Die Studierenden kennen die Schritte der Signal-, Ton- und Bildverarbeitung. Sie kennen Standardalgorithmen für typische Problemstellungen aus den Bereichen Filterung, Merkmalsbestimmung und Mustererkennung. Die Studierenden können mit dem Werkzeug MATLAB™ Aufgabenstellung der Signal- und Bildverarbeitung lösen.  </t>
  </si>
  <si>
    <t xml:space="preserve">Deutsch (zahlreiche englischsprachige Materialien)  </t>
  </si>
  <si>
    <t>DSBV</t>
  </si>
  <si>
    <t>Digitale Signal- und Bildverarbeitung</t>
  </si>
  <si>
    <t>Ware: Information Visualization, 2012.   Murray: Interactive Data Visualization for the Web, 2017. Spence: Information Visualization, 2014. Tufte: The Visual Display of Quantitative Information, 2007.</t>
  </si>
  <si>
    <t xml:space="preserve">- Geschichte der Visualisierung - Überblick über Daten, Verfahren und Ziele - Einfache statistische Grundlagen - Statische Visualisierung von Tabellen und Graphen - Interaktive Visualisierung im Web - Ausgewählte Anwendungsgebiete  </t>
  </si>
  <si>
    <t xml:space="preserve">Die Studierenden kennen Ziele und typische Methoden der Datenvisualisierung inklusive der zugehörigen einfachen statistischen Grundlagen. Sie sind in der Lage statische Visualisierungen korrekt zu entwerfen. Mit Hilfe von JavaScript-Tools können sie interaktive Visualisierungen für das Web erzeugen. In ausgewählten Anwendungsgebieten der Visualisierung verfügen sie über ein Überblickswissen.  </t>
  </si>
  <si>
    <t xml:space="preserve">Spaß am Programmieren, Interesse an JavaScript  </t>
  </si>
  <si>
    <t xml:space="preserve">Prof. Dr. Sven Buchholz  </t>
  </si>
  <si>
    <t>DaVi</t>
  </si>
  <si>
    <t>M. Kifer, A. Bernstein, P.M. Lewis: Database Systems, 2nd ed., Addison Wesley, 2006. G. Saake, A. Heuer, K.-U. Sattler: Datenbanken: Implementierungstechniken, 3. Aufl., MITP-Verlag 2011. G. Saake, K.-U. Sattler: Datenbanken &amp; Java, 2. Aufl., dpunkt Verlag, 2003. B. Müller, H. Wehr: Java Persistence API2 – Hibernate, EclipseLink, OpenJPA und Erweiterungen, Hanser Verlag, 2012. P.J. Sadalage, M. Fowler: NoSQL Distilled, AddisonWesley, 2013. E. Redmond, J.R. Wilson: Seven Databases in Seven Weeks, Pragmatic Programmers, 2012. D. Shasha, P. Bonnet: Database Tuning, Morgan Kaufmann, 2003.</t>
  </si>
  <si>
    <t xml:space="preserve">Vorlesung mit gemischten Medien (überwiegend Tafel, Folien, Beamer), Übungen am Computer unter Verwendung von zwei DBMS im Vergleich (derzeit Oracle und MySQL)  </t>
  </si>
  <si>
    <t xml:space="preserve">-  Integritätssicherung vs. Performanz  -  Entwurf von Datenbanken: Integritätssicherung   und Schema Tuning -  Trigger und Stored Procedures  -  Entwicklung von Datenbankanwendungen, speziell in Java: JDBC und JPA  -  Datenbanken in mobilen Anwendungen, insb. SQLite  -  Charakteristika von NoSQL-Datenbanken, CAP-Theorem  -  Anwendungsentwicklung mit JSON-basierten dokumentorientierten NoSQL-Datenbanken  -  Transaktionen, speziell Transaktionslevel im Mehrbenutzerbetrieb  -  Verwendung von Sekundärindizes beim Tuning von Datenbanken  </t>
  </si>
  <si>
    <t xml:space="preserve">Die Studierenden kennen und verstehen Konzepte der Integritätssicherung in relationalen Datenbanken (Trigger, Transaktionen, Recovery). Sie können Trigger zur Integritätssicherung entwerfen und in ausgewählten Systemen implementieren. Die Studierenden kennen Varianten der Kopplung von relationalen Datenbanken mit (ggf. mobilen) Anwendungsprogrammen. Sie können eine DBAnbindung von Java aus realisieren, u.a. auch unter Verwendung eines Mapping-Frameworks. Sie sind fähig, den notwendigen Isolationslevel für Transaktionen zu bestimmen. Die Studierenden kennen Unterschiede relationaler Datenbanken sowie der im Cloud Computing häufig verwendeten NoSQL-Systeme. Sie können Anwendungen auf Basis ausgewählter NoSQLDatenbanken entwickeln. Die Studierenden kennen wichtige PerformanzAspekte in relationalen Datenbanken. Sie sind fähig, ein Tuning von Anfragen sowie ein Tuning mit Hilfe von Indizes durchzuführen.  </t>
  </si>
  <si>
    <t>DBIK, GrCC</t>
  </si>
  <si>
    <t xml:space="preserve">Prof. Dr. Susanne Busse  </t>
  </si>
  <si>
    <t>Prof. Dr. Susanne Busse</t>
  </si>
  <si>
    <t>DBPr</t>
  </si>
  <si>
    <t>https://developer.microsoft.com/en-us/windows Deitel, Deitel: Visual C# 2012 How to Program, Pearson 2013 Geirhos M.: Professionell entwickeln mit C# 6 und Visual Studio 2015, Das Praxisbuch, Rheinwerk Computing, 2016. Doberenz W., Gewinnus, T.: Visual C# 2015. Das Kochbuch, Hanser, 2015.</t>
  </si>
  <si>
    <t xml:space="preserve">Vorlesung mit gemischten Medien (überwiegend Beamer, Tafel), Übungen am Computer  </t>
  </si>
  <si>
    <t xml:space="preserve">Grundlegende Konzepte und Technologien der Entwicklung von Apps unter der aktuellen WindowsVersion, Einführung in die Programmiersprachen C# und XAML und die entsprechenden Entwicklungsumgebungen. Einführung in die Bibliotheken und Werkzeuge der Anwendungsprogrammierung in einer aktuellen Version des Visual Studio. Weiterführende Themen Anwendung der KINECT.  </t>
  </si>
  <si>
    <t xml:space="preserve">Die Studierenden entwickeln die Fähigkeit, Programme in zunächst unbekannten Sprachen und Entwicklungsumgebungen und für unterschiedliche Zielsysteme zu implementieren. Sie kennen C# und XAML und können diese praktisch anwenden. Sie verstehen die Prinzipien der ereignisorientierten Programmierung von grafischen Benutzeroberflächen. Die Studierenden entwickeln die Fähigkeit, eigene einfache Anwendungen arbeitsteilig zu entwerfen, zu implementieren, zu testen und zu dokumentieren.  </t>
  </si>
  <si>
    <t>PIK1, PIK2, PIK3</t>
  </si>
  <si>
    <t xml:space="preserve">Vorlesung: 2 SWS Übung/Projekt: 2 SWS (max. 12 Studierende)  </t>
  </si>
  <si>
    <t>CNPr</t>
  </si>
  <si>
    <t>C#- und .NET-Programmierung</t>
  </si>
  <si>
    <t>Bungartz H.-J., Griebel M., Zenger C.: Einführung in die Computergraphik. Vieweg-Verlag, Wiesbaden, 1996 Foley J.D. et al.: Computer Graphics: Principles and Practice. Addision-Weseley, Reading, Mass., 2nd ed. in C, 1996 Foley J.D. et al.: Grundlagen der Computergrafik Addison-Weseley, Bonn (u.a.), 1994 Hearn D., Baker P.: Computer Graphics Prentice Hall, New Jersey, 2nd ed. in C, 1997 Janser A., Luther W., Otten W.: Computergrafik und Bildverarbeitung. Vieweg-Verlag, Wiesbaden, 1996 Bender, Brill: Computergrafik. Ein anwendungsorientiertes Lehrbuch. 2. Auflage. Leipzig: Hanser Fachbuchverlag, 2005 Klawonn: Grundkurs Computergrafik mit Java. 3. Aufl. Wiesbaden: Vieweg + Teubner 2010 Vince: Mathematics for Computer Graphics. 2. Auflage. London: Springer 2006</t>
  </si>
  <si>
    <t xml:space="preserve">Tafel und Kreide, Overhead-Projektor, Beamer Internet- und rechnergestützte Beispiele und Simulationen  </t>
  </si>
  <si>
    <t xml:space="preserve">Einführung (LE1)   Soft- und Hardwarekomponenten der Computergraphik (LE2) Methoden der Rastergraphik 2D-Transformationen 3D-Transformationen Kurven und Flächen Projektionen 3D-Repräsentation von Objekten Sichtbarkeitsbestimmung Farbe Wirklichkeitsnahe Darstellung </t>
  </si>
  <si>
    <t xml:space="preserve">Die Studierenden können die Funktionsweise der wichtigsten graphischen Ein- und Ausgabegeräte beschreiben. Sie sind in der Lage, die Vorgehensweise beim Bresenham-Algorithmus zur Rasterkonvertierung von Geraden, Kreisen und Ellipsen zu erläutern. Die Studierenden können Strategien zum Füllen von Flächen in der Bild- und der Objektebene sowie Ortsvektoren und freien Vektoren in homogenen Koordinaten angeben. Sie kennen die 2D- und 3D- Transformationen: Translation, Rotation, Skalierung, Spiegelung und Scherung sowie Parallel- und Zentralprojektion in homogenen Koordinaten und können, soweit möglich, in gewöhnlichen Koordinaten beschreiben. Die Studierenden sind in der Lage, Bézier-Kurven und 3D-Darstellungsform und Algorithmen zur Sichtbarkeitsbestimmung zu beschreiben. Sie können das RGB-, CMY-, CMYK-, CIE- und das HSV-Farbenmodell beschreiben sowie anwenden und kennen die verschiedenen Beleuchtungsmodelle für die wirklichkeitsnahe Darstellung einer dreidimensionalen Szene.  </t>
  </si>
  <si>
    <t xml:space="preserve">150 h = 60 h Präsenz- und 90 h Selbststudium  </t>
  </si>
  <si>
    <t xml:space="preserve">Prof. Dr. Reiner Creutzburg, Prof. Dr. Rolf Socher  </t>
  </si>
  <si>
    <t>Prof. Dr. Reiner Creutzburg</t>
  </si>
  <si>
    <t>CoGr</t>
  </si>
  <si>
    <t>Computergrafik</t>
  </si>
  <si>
    <t>Behrens M.: Biometrische Identifikation, Vieweg+Teubner Verlag, ISBN: 978-3-322-90844-5 3528057866, 2001 (in German)] Vielhauer C.: Biometric User Authentication for IT Security: From Fundamentals to Handwriting, ISBN 0-387-26194-X, 2006 [Viel2006] Zhang D.D.: Automated Biometrics, ISBN 0-79237856-3, 2000 [Zhang2000] Jain A.K., Ross A.A., Nandakumar K.: Introduction to Biometrics, Springer, ISBN-10:0387773258 , 2011 Jain A.K., Flynn P., Ross A.A.: Handbook of Biometrics, Springer, ISBN-10: 1441943757 (softcover reprint 2010), 2008   Bundesamt für Sicherheit in der Informaationstechnik: Einführung in die technischen Grundlagen der biometrische Authentisierung https://www.bsi.bund.de/DE/Themen/DigitaleGesellsc haft/Biometrie/TechnischeGrundlagen/technischegru ndlagen_node.html, abgefragt März 2017</t>
  </si>
  <si>
    <t xml:space="preserve">- Einführung, Überblick, Terminologie und Definitionen - Mathematische und technische Grundlagen - Fehlerraten, Erkennungsgenauigkeit und Fälschungssicherheit - Anwendungen, Verfahren und Eigenschaften ausgewählter biometrischer Modalitäten (unimodal): - verhaltensbasierte Ansätze: Sprache, Handschrift, Gangarterkennung, Tastaturanschlagcharakteristik, Lippenbewegung, audio-visuelle Sprechererkennung - physiologische Ansätze: Iris, Gesicht, hand, Ohr, Retina - Multimodale biometrische Fusion von multifaktoralen zu multibiometrischen Verfahren: multimodal, multialgorithmisch, multisensorial, multipresentation - Evaluation and Benchmarking von Biometriesystemen - Standardisierung in der Biometrie  </t>
  </si>
  <si>
    <t xml:space="preserve">Nachdem Studierende das Modul erfolgreich absolviert haben, können sie die wesentlichen Konzepte und Begrifflichkeiten aus der Biometrie (z.B. Authentifizierung, Enrollment, biometrische Klassifikation, Fehlerklassen, Modalitätsbegriff, univs. multimodal etc.) beschreiben und auseinander halten. Sie sind in der Lage, Probleme aufgrund der natürlichen Variabilität von Biometriedaten zu benennen und kritisch zu diskutieren, sowie ausgewählte Verfahren der Merkmalsextraktion und Klassifikation zu skizzieren. Absolventen haben die Fähigkeit, Biometrieverfahren grundsätzlich als Prozessmodell von Merkmalsselektions- und Klassifikationsverfahren zu entwickeln und spezifische Verfahren hinsichtlich der generellen Aspekte Universalität, Einzigartigkeit, Permanenz, Erfassbarkeit, Performanz, Akzeptanz und Überwindbarkeit einzuordnen und zu analysieren. Sie können Anforderungen an experimentelle Evaluierung von Biometriesystemen aufzeigen, sowie Anwendungs bezogene Testpläne entwickeln, sowie wesentliche Standards aus der Biometrie   wiedergeben und auf Einsatzgebiete beziehen. </t>
  </si>
  <si>
    <t>GrSi</t>
  </si>
  <si>
    <t xml:space="preserve">152 h = 60 h Präsenz- und 90 h Eigenstudium  </t>
  </si>
  <si>
    <t>Prof. Dr. Claus Vielhauer</t>
  </si>
  <si>
    <t>BITS</t>
  </si>
  <si>
    <t>Biometrie in der IT-Sicherheit</t>
  </si>
  <si>
    <t>Claudia Eckert: IT-Sicherheit: Konzepte – Verfahren – Protokolle, 10. Aufl., De Gruyter, 2018. Christof Paar, Jan Pelzl: Kryptografie verständlich, Springer, 2016. Klaus Schmeh: Kryptografie: Verfahren – Protokolle – Infrastrukturen, 6. Aufl., dpunkt, 2016. Jörg Schwenk: Sicherheit und Kryptographie im Internet, 4. Aufl., Springer, 2014. Dietmar Wätjen, Kryptographie, 3. Aufl., Springer, 2018.</t>
  </si>
  <si>
    <t xml:space="preserve">Vorlesung, Übungen am Computer  </t>
  </si>
  <si>
    <t xml:space="preserve"> - Mündliche Prüfung Semesterbegleitende Leistungen können in die Bewertung einbezogen werden.  </t>
  </si>
  <si>
    <t xml:space="preserve">-  Grundbegriffe und Ziele der Kryptographie  -  Symmetrische Kryptosysteme: Arbeitsweise und Einsatz am Beispiel von AES, Betriebsarten  -  Kryptographische Hashfunktionen  -  Verfahren zur Integritätssicherung  -  Schlüsselaustausch, z.B. Diffie-Hellman  -  Asymmetrische Kryptosysteme: Arbeitsweise und Einsatz am Beispiel von RSA  -  Digitale Signaturen und Zertifikate   -  Schlüsselmanagement, Web of Trust  -  Protokolle zur sicheren Datenübertragung (z.B. TLS, SSH)  -  Verschlüsselung von Dateien und E-Mails  -  Verschlüsselung von Datenträgern  </t>
  </si>
  <si>
    <t xml:space="preserve">Die Studierenden kennen die Grundbegriffe, Ziele und einige Methoden der modernen Kryptographie. Sie verstehen die Arbeitsweise, Sicherheitsvoraussetzungen sowie Einsatzmöglichkeiten einiger aktueller kryptographischer Verfahren. Die Studierenden können die Sicherheitsanforderungen eines gegebenen Anwendungsszenarios analysieren und die Eignung verschiedener kryptographischer Verfahren dafür bewerten. Sie sind in der Lage, für eine Anwendung geeignete kryptographische Verfahren und Werkzeuge auszuwählen und diese in der Praxis fachgerecht einzusetzen.  </t>
  </si>
  <si>
    <t xml:space="preserve">151 h = 60 h Präsenz- und 90 h Eigenstudium  </t>
  </si>
  <si>
    <t xml:space="preserve">Prof. Dr. Ulrich Baum  </t>
  </si>
  <si>
    <t>Prof. Dr. Ulrich Baum</t>
  </si>
  <si>
    <t>AKrG</t>
  </si>
  <si>
    <t>Balzert H.: Lehrbuch der Objektmodellierung, Spektrum Akademischer Verlag Balzert H.: Lehrbuch der Software-Technik 2 Software-Management, SoftwareQualitätssicherung, Unternehmensmodellierung, Spektrum Akademischer Verlag Fowler M.: UML konzentriert Addison-Wesley Gamma E., Helm R., Johnson R., Vlissides J.: Design Patterns. Addison Wesley Larman G.: Appling UML and Patterns, Person Education Rupp C., Hahn J., Queins S., Jeckle M., Zengler B.: UML 2 glasklar, Hanser Fachbuch</t>
  </si>
  <si>
    <t xml:space="preserve"> Klausur Semesterbegleitende Leistungen können in die Bewertung einbezogen werden.  </t>
  </si>
  <si>
    <t xml:space="preserve">Erläuterung des Begriffs Software Engineering Einführung in Vorgehensmodelle des Software Engineering Einführung in Requirements Engineering Objektorientierte Modellierung mit UML Objektorientierte Analyse (OOA) Objektorientierte Entwurf/Design (OOD) Entwurfsmuster   Einführung in die Software Architketur (Schichtenarchitektur) </t>
  </si>
  <si>
    <t xml:space="preserve">Die Studierenden kennen die Aufgaben und Vorgehensmodelle des Software-Engineering und können Methoden des Requirements Engineerings benennen. Die Studierenden können objektorientierte Modellierung sowohl in der Analyse als auch im Entwurf anwenden und damit Lösungen für ein gegebenes Problem entwickeln. Unterstützend kennen sie Entwurfsmuster und eine Schichtenarchitektur und können dies anwenden. In Teamarbeit modellieren und implementieren die Studierenden eine größere Software-Aufgabe. Dabei wenden sie Teamfähigkeit und Anwendungs-, Analyse-, Problemlöse- und Methodenkompetenzen im Software Engineering an.  </t>
  </si>
  <si>
    <t xml:space="preserve">BIFK, 4. Sem., Pflichtmodul; BACS, 4. Sem., Pflichtmodul; BMZK, 4. Sem., Pflichtmodul  </t>
  </si>
  <si>
    <t xml:space="preserve">Prof. Dr. Susanne Busse, Prof. Dr. Gabriele Schmidt  </t>
  </si>
  <si>
    <t>SEIK</t>
  </si>
  <si>
    <t>Software-Engineering</t>
  </si>
  <si>
    <t>Handouts der Lehrenden zu ihren Versuchen (mit weiteren Literaturhinweisen)</t>
  </si>
  <si>
    <t xml:space="preserve">Verschiedene Laborversuche  </t>
  </si>
  <si>
    <t xml:space="preserve"> Belegarbeit mit mündlichem Gespräch (ohne Benotung)  </t>
  </si>
  <si>
    <t xml:space="preserve">Versuche auf den Gebieten der InformatikGrundlagen und der Praktischen und Technischen Informatik, z. B. -  Portierung einer relationalen Datenbank  -  Bildkompression  -  Audio und Video  -  Das Ritterspiel (Yucky Chocolate)  -  Rechnerorganisation  -  Digitaltechnik  -  Computeranimation   -  Farbe und Ähnlichkeit von Farben in der Bildverarbeitung  -  Responsive Websites  -  Geschichten-Erzählen mit digitalen und analogen Medien  -  Biometrische Benutzerauthentifizierung und Hashing  -  K-Means in Java  -  Laufzeit- und Speicher-Profiling von JavaAnwendungen  </t>
  </si>
  <si>
    <t xml:space="preserve">Die Studierenden können die in den ersten drei Semestern angeeigneten Kenntnisse und Fertigkeiten praktisch anwenden. Sie zeigen dies in verschiedenen Versuchen, die bei der Durchführung insb. die Kombination der erworbenen Kenntnisse und Fertigkeiten erfordern. Die Studierenden können die Versuche sinnvoll vorbereiten, systematisch durchführen, die Ergebnisse dokumentieren und Schlüsse aus den den Beobachtungen ableiten.  </t>
  </si>
  <si>
    <t>PIK1, PIK2</t>
  </si>
  <si>
    <t xml:space="preserve">Laborpraktika: 4 SWS  </t>
  </si>
  <si>
    <t xml:space="preserve">BIFK, 4. Sem., Pflichtmodul; BACS, 4. Sem., Pflichtmodul  </t>
  </si>
  <si>
    <t xml:space="preserve">Deutsch; Englisch für BACS  </t>
  </si>
  <si>
    <t>KoPr</t>
  </si>
  <si>
    <t>T. Cormen, C. Leiserson et al.: Algorithmen – eine Einführung, 3. Aufl., Oldenbourg, 2010. W. Domschke, A. Drexl et al.: Einführung in Operations Research, 9. Aufl., Springer, 2015. R. Sedgewick, K. Wayne: Algorithmen, 4. Aufl., Pearson, 2014. B. Werners, Grundlagen des Operations Research, 3. Aufl., Springer, 2013. S. Winter, Grundzüge der Spieltheorie, 2. Aufl., Springer, 2019.</t>
  </si>
  <si>
    <t xml:space="preserve">Vorlesung, Übungen mit und ohne Computereinsatz  </t>
  </si>
  <si>
    <t xml:space="preserve"> - Klausur oder mündliche Prüfung Semesterbegleitende Leistungen können in die Bewertung einbezogen werden.  </t>
  </si>
  <si>
    <t>-  Lineare Optimierung o Simplexverfahren o Ganzzahlige Lineare Optimierung o Transport- und Zuordnungsprobleme  -  Optimierung in Graphen o Minimale Spannende Bäume o Kürzeste Pfade in Graphen o Maximale Flüsse in Netzwerken o Traveling Salesman Problem   -  Heuristiken und Approximationsverfahren  -  Optimierung in Spielsituationen</t>
  </si>
  <si>
    <t xml:space="preserve">Die Studierenden kennen grundlegende Probleme der diskreten und linearen Optimierung sowie Algorithmen zu deren Lösung. Sie können in der Praxis auftretende Aufgabenstellungen als Instanzen solcher Optimierungsprobleme modellieren, geeignete Lösungsverfahren dafür auswählen und diese anwenden. Die Studierenden können die praktischen Möglichkeiten und Grenzen der algorithmischen Optimierung einschätzen. Sie kennen einige Ansätze zur näherungsweisen Lösung schwieriger Optimierungsprobleme.  </t>
  </si>
  <si>
    <t>ADIK, MIK2</t>
  </si>
  <si>
    <t xml:space="preserve">BIFK, 3. oder 5. Sem., Wahlpflichtmodul; BACS, 3. Sem., Wahlpflichtmodul  </t>
  </si>
  <si>
    <t>3./5. Semester</t>
  </si>
  <si>
    <t>OpAl</t>
  </si>
  <si>
    <t>Gübeli R. u.a.: Technische Informatik II: Mikroprozessor-Hardware und Programmiertechniken, Zürich, vdf Verlag, 2004 Messmer H.-P.: Das PC-Hardwarebuch – Aufbau, Funktionsweise und Programmierung, Addison Wesley Schaaf B.-D.: Mikrocomputertechnik – Mit Mikrocontrollern der Familie 8051, Hanser Verlag, 2005 Schmitt V. u.a.: Embedded-Control-Architekturen, Hanser Verlag, 1999 Schmitt G.: Mikrocomputertechnik mit dem Controller C167, Oldenbourg Verlag, 2000 weitere Literaturstellen, auch aus Zeitschriften sowie aus dem Internet werden in der Lehrveranstaltung angegeben</t>
  </si>
  <si>
    <t xml:space="preserve">Vorlesung mit gemischten Medien (überwiegend Tafel, Folien, Beamer), Übungen an der Tafel und am Computer   </t>
  </si>
  <si>
    <t xml:space="preserve">Mikroprozessoren, Signalprozessoren und Mikrocontroller – Übersicht wesentlicher Familien mit praktischen Demonstrationen und Übungsaufgaben; Architekturen von Prozessoren, Universalprozessoren versus Spezialprozessoren, Anforderungen aus Embedded- und MobileAnwendungen; Schwerpunkte: 80x86-, PowerPCund ARM-Prozessoren, TMS320CxxxSignalprozessoren, C5xx- und C16xMikrocontroller; Entwicklungs- und Testwerkzeuge  </t>
  </si>
  <si>
    <t xml:space="preserve">Die Studierenden kennen Architektur, Aufbau und Parameter wesentlicher Mikroprozessor- und Mikrocontrollerfamilien. Sie kennen Universal- und Spezialprozessoren sowie die Anforderungen aus Embedded- und Mobile-Applikationen und sind in der Lage, für ein Entwicklungsvorhaben die passende Plattform auszuwählen.  </t>
  </si>
  <si>
    <t xml:space="preserve">BIFK, 3. Sem., Wahlpflichtmodul; BACS, 3. Sem., Wahlpflichtmodul  </t>
  </si>
  <si>
    <t>3. Semester</t>
  </si>
  <si>
    <t>MiPr</t>
  </si>
  <si>
    <t>Mikroprozessoren</t>
  </si>
  <si>
    <t>Beierlein T., Hagenbruch O.: Taschenbuch Mikroprozessortechnik, Fachbuchverlag Leipzig Schiffmann W., Schmitz R.: Technische Inf. 2: Grundlagen der Computertechnik, Springer-Verlag Dembowski K.: Computerschnittstellen und Bussysteme, Hüthig Verlag Bähring H.: Mikrorechner - Systeme, SpringerVerlag 2005 Wüst K.: Mikroprozessortechnik, ISBN 3-528-039329, Vieweg Verlag 2004</t>
  </si>
  <si>
    <t xml:space="preserve">Lehrmaterialien, Aufgaben und Vorlesungsmanuskripte in elektronischer Form, Laborpraktika und Übungen am Computer   </t>
  </si>
  <si>
    <t xml:space="preserve">Strukturen von Steuer- und Rechenwerken und ihre technischen Eigenschaften, Registersätze, serielle und parallele Rechenwerke, Architektur und Adressierung von Halbleiterspeichern, Bussysteme und Busarbitrierung, Hardwarekonzepte für die Interrupt- und Trap-Behandlung, Massenspeicher, Computerschnittstellen und Peripheriebausteine  </t>
  </si>
  <si>
    <t xml:space="preserve">Die Studierenden kennen alle wesentlichen Bestandteile eines Mikrocomputers sowie deren Funktionen und überblicken deren Zusammenspiel. Sie besitzen die wichtigsten Kenntnisse und Fertigkeiten, um die Konfiguration eines Mikrocomputers bei dessen Programmierung optimal zu berücksichtigen und können auf dem Niveau von Standardanwendungen Konfigurationen eines Mikrocomputers selbst entwickeln. Sie sind in der Lage, ausgewählte Konfigurationen von Mikrocomputern selbständig zu evaluieren.  </t>
  </si>
  <si>
    <t xml:space="preserve">Prof. Dr. Gerald Kell, Prof. Dr. Karl-Heinz Jänicke  </t>
  </si>
  <si>
    <t>MiCT</t>
  </si>
  <si>
    <t>Mikrocomputertechnik</t>
  </si>
  <si>
    <t>Benyon, D. (2010). Designing Interactive Systems: A Comprehensive Guide to HCI and Interaction Design. Harlow: Addison Wesley. Butz, A. &amp; Kröger, A. (2017). Mensch-MaschineInteraktion. München: De Gruyter – Oldenbourg. Norman, D. A. (2013). The Design of Everyday Things. New York, NY: Basic Books. Preim, B. &amp; Dachselt, R. (2010/2015). Interaktive Systeme, Band 1 &amp; 2. Berlin: Springer. Raskin, J. (2000). The Humane Interface. Boston, MA: Addison-Wesley. Ritter, F. E., Baxter, G. D., &amp; Churchill, E. F. (2014). Foundations for Designing User-Centered Systems. London: Springer London. Sharp, H., Rogers, Y., &amp; Preece, J. (2011). Interaction Design: Beyond Human-Computer Interaction (3rd. ed.). Chichester: Wiley. Shneiderman, B. &amp; Plaisant, C. (2009). Designing the User Interface: Strategies for Effective Human Computer Interaction. Boston, MA: Addison-Wesley.</t>
  </si>
  <si>
    <t xml:space="preserve">Vorlesung mit gemischten Medien (digitale Präsentationsfolien, Interaktive Elemente), (Gruppen-)Aufgaben mit und ohne Computer  </t>
  </si>
  <si>
    <t xml:space="preserve">Geschichte der Human-Computer Interaction Psychologische Grundlagen (Wahrnehmung, Lernen, Gedächtnis, Denken, Problemlösen, Gestaltprinzipien) Normen &amp; Gesetze (ISO-9241, Arbeitsgestaltung, Bildschirmarbeitsplatzverordnung, Barrierefreiheit, ...) Analyse-Techniken (Interviews, Fragebögen, Beobachtung, ...) Gestaltung interaktiver Systeme (Visionen, Storyboards, Wireframes, Prototyping, ...)   UI-Design (Systemparadigmen, Gestaltungsprinzipien, UI-Design-Patterns, ...) Usability-Engineering (Evaluation, Usability-Tests, Auswertung, ...) Intuitive Use, User Experience, Social Computing </t>
  </si>
  <si>
    <t xml:space="preserve">Die Studierenden haben einen Überblick über das Gebiet der Human-Computer Interaction in seiner ganzen Breite und können dieses Wissen anwenden, um bestehende Systeme auf HCIrelevanten Dimensionen (beispielsweise Gebrauchstauglichkeit) zu evaluieren und neue oder bestehende Systeme auf diesen Dimensionen zu gestalten. Sie verstehen die spezifischen Denkweisen, Konzepte und Methoden aus Nachbardisziplinen wie Psychologie, Design und Arbeitswissenschaften und können diese für einfache Fragestellungen selbst anwenden und sind bei komplexen Fragestellungen fähig zur interdisziplinären Zusammenarbeit.  </t>
  </si>
  <si>
    <t xml:space="preserve">Prof. Dr. Martin Christof Kindsmüller  </t>
  </si>
  <si>
    <t>Prof. Dr. Martin Christof Kindsmüller</t>
  </si>
  <si>
    <t>HuCI</t>
  </si>
  <si>
    <t>Human-Computer Interaction</t>
  </si>
  <si>
    <t>- A. S. Tannenbaum, M. van Steen: Verteilte Systeme, Pearson, 2003. - T. Erl; Z. Mahmood; R. Puttini: Cloud Computing: Concepts, Technology &amp; Architecture, Pearson 2013. - M. J. Kavis: Architecting the Cloud: Design Decisions for Cloud Computing Service Models (SaaS, PaaS, &amp; IaaS), Wiley, 2014. - J. Dunkel, A. Eberhart, S. Fischer, C. Kleiner, A. Koschel: Systemarchitekturen für verteilte Anwendungen, Hanser-Verlag, 2007. - A. Homer et. al.:Cloud Design Patterns, Microsoft patterns &amp; practices, 2014.</t>
  </si>
  <si>
    <t xml:space="preserve">- Interprozess-Kommunikation - Prozesse und Threads - Motivation und Probleme beim Einsatz verteilter und Cloud-basierter Systeme - Cloud Service Models (IaaS, PaaS, SaaS)   - Cloud Delivery Models (Public, private, community, hybrid) - Abrechnungsmodelle in der Cloud - Cloud-Technologien o Data Center o Virtualisierung o Mandantenfähigkeit - Klassifikation von Kommunikationsmodellen - Fehlersemantiken - Skalierung &amp; Replikation - C/S und P2P-Architekturen - Middleware-Technologien( Sockets, RPC,RMI) - Abrechnungsmodelle und SLAs - Webservices (REST &amp; SOAP) - DCOM, .NET und JEE (Überblick) - Aktuelle Trends, z. B. Docker </t>
  </si>
  <si>
    <t xml:space="preserve">Die Studierenden kennen und verstehen die Spezifika und Grundkonzepte verteilter und cloudbasierter Systeme. Sie sind in der Lage, die Notwendigkeit, die Vorteile aber auch die Probleme beim Einsatz dieser Systeme abzuschätzen und zu bewerten. Die Studierenden können die grundlegenden Technologien zur Entwicklung von verteilten Anwendungen in der Cloud anwenden. Im Rahmen der praktischen Übungen werden die Studenten schrittweise eine verteilte Anwendung in der Cloud unter Verwendung ausgewählter Technologien entwerfen und implementieren und somit Problemlösungs- und Methodenkompetenz in beiden Bereichen erwerben.  </t>
  </si>
  <si>
    <t xml:space="preserve">PIK1, PIK2, BSWC  </t>
  </si>
  <si>
    <t xml:space="preserve">BIFK, 3. Sem., Wahlpflichtmodul; BACS, 3. Sem., Wahlpflichtmodul; BMZK, 3. Sem., Wahlpflichtmodul  </t>
  </si>
  <si>
    <t>GlCC</t>
  </si>
  <si>
    <t>Aristoteles: Poetik, Ditzingen 1994 Syd Field: Das Handbuch zum Drehbuch, Frankfurt am Main 1997 Eberhard Hasche, Patrick Ingwer: Game of Colors: Moderne Bewegtbildproduktion, Berlin 2016 Harald Schleicher/Alexander Urban (Hg.): Filme machen, Frankfurt am Main 2005 James Monaco: Film verstehen, Reinbek 2009 Jay Rose: Audio Postproduction for Digital Video, San Francisco 2008 Curtis Roads: The Computer Music Tutorial, Cambridge, Mass. 1996 Steve Wright: Digital Compositing for Film and Video, Waltham 2010</t>
  </si>
  <si>
    <t xml:space="preserve">1. 2. 3. 4. 5.  Filmgeschichte Film und Semiotik Filmgestaltung und -dramaturgie Einführung in Filmaufnahmetechniken Geschichte des Sounds im Film   6. Einführung in die Audio-Studiotechnologie 7. Prinzipien monofoner Audioaufnahmen im Studio 8. Prinzipien stereofoner Audioaufnahmen vor Ort 9. Audio- und Videopostproduction 10. Grundlagen der Ästhetik von Bild und Ton </t>
  </si>
  <si>
    <t>Die Studierenden kennen die Grundlagen der Gestaltung von zeitbasierten Medien (Film/Video und Audio) Die Studierenden verstehen die grundlegenden Prinzipien der Arbeit bei Filmaufnahmen und können diese bei eigenen Projekten anwenden. Die Studierenden beherrschen die grundlegenden Prinzipien der Arbeit im Tonstudio und können diese bei eigenen Projekten anwenden. Sie beherrschen einfache Video- und Audioaufnahmen im Studio und vor Ort. Die Studierenden können den Workflow in der Postproduktion konzipieren und einzelne Technologien anwenden. Sie kennen die ästhetischen Grundlagen des Zusammenfügens von Bild und Ton und können die einzelnen Medien verknüpfen. Die Studierenden können die einschlägigen Softwareprogramme (z. B. Da Vinci Resolve, Cinema 4D, Logic Express und ProTools HD) anwenden.  Inhalt:  1. 2. 3. 4. 5.  Filmgeschichte Film und Semiotik Filmgestaltung und -dramaturgie Einführung in Filmaufnahmetechniken Geschichte des Sounds im Film   6. Einführung in die Audio-Studiotechnologie 7. Prinzipien monofoner Audioaufnahmen im Studio 8. Prinzipien stereofoner Audioaufnahmen vor Ort 9. Audio- und Videopostproduction 10. Grundlagen der Ästhetik von Bild und Ton Studien/Prüfungsleistungen:  Belegarbeit mit mündlichem Gespräch (Semesterbegleitende Leistungen können in die Bewertung einbezogen werden.)  Medienformen:  Vorlesung (digitale Präsentationsfolien), E-Learning</t>
  </si>
  <si>
    <t xml:space="preserve">Grundlagen Digitaler Medien  </t>
  </si>
  <si>
    <t>Prof. Eberhard Hasche, Prof. Alexander Urban</t>
  </si>
  <si>
    <t>Grundlagen Audio und Video</t>
  </si>
  <si>
    <t>Schweizer W.: MATLAB kompakt, Oldenbourg 2013.  Semesterbegleitende Leistungen können in die Bewertung einbezogen werden.  Werner M.: Digitale Signalverarbeitung mit MATLAB, Springer Verlag 2012 Gonzales R.C., Woods R.E., Eddins S.L.: Digital Image Processing using MATLAB, Pearson 2004 Hoffmann J., Quint F.: Signalverarbeitung mit MATLAB und Simulink, Oldenbourg, 2007</t>
  </si>
  <si>
    <t xml:space="preserve">Klausur  </t>
  </si>
  <si>
    <t xml:space="preserve">Einführung in MATLAB™ sowie Übungen und Praktika mit MATLAB™, Die Entwicklungsumgebung und eingebettete Tools/Apps, Erstellung und publizieren von Skripten, Prozedurale Programmierung in MATLAB (Datentypen, Operationen, Anweisungen, Matrizen, Strukturen, Zellen, Zeichenketten, Funktionen), Skripte und ihre Strukturierung, Figure-App, Erstellung, Konfiguration, Nachbearbeitung, Anwendungsbeispiele  aus  der  Signal-  und   Bildverarbeitung. </t>
  </si>
  <si>
    <t xml:space="preserve">Die Studierenden können mit dem Werkzeug MATLAB™ Aufgabenstellung verschiedener Anwendungsgebiete, insbesondere der Biosignalund medizinischen Bildverarbeitung lösen.  Kennen von Matrizen und komplexen Zahlen  Sie können eigene Skripte und Funktionen entwickeln. Sie beherrschen die grundlegenden Elemente der prozeduralen Programmierung sowie die wichtigsten Funktionen zur Datenakquisition, zur Datenvisualisierung und zur Dateiarbeit. Die Studierenden kennen wichtige Funktionen Signalstatistik und der Signalverarbeitung.  zur  Sie können die Fourier-Transformationen anwenden und abgeleitete Spektren interpretieren. Sie beherrschen den Umgang mit erstellten Grafiken (App figure). </t>
  </si>
  <si>
    <t xml:space="preserve">Erste praktische Programmiererfahrungen  </t>
  </si>
  <si>
    <t xml:space="preserve">Vorlesung: 2 SWS Übung/Laborpraktika: 2 SWS, 20 Studierende Hausübungen  </t>
  </si>
  <si>
    <t xml:space="preserve">BMZK, 3. Sem., Wahlpflichtmodul  </t>
  </si>
  <si>
    <t xml:space="preserve">Prof. Dr. Harald Loose, Prof. Dr. Thomas Schrader  </t>
  </si>
  <si>
    <t>EfML</t>
  </si>
  <si>
    <t>Einführung in MATLAB</t>
  </si>
  <si>
    <t>Schweizer W.: MATLAB kompakt, Oldenbourg 2013. Werner M.: Digitale Signalverarbeitung mit MATLAB, Springer Verlag 2012 Gonzales R.C., Woods R.E., Eddins S.L.: Digital Image Processing using MATLAB, Pearson 2004 Hoffmann J., Quint F.: Signalverarbeitung mit MATLAB und Simulink, Oldenbourg, 2007</t>
  </si>
  <si>
    <t xml:space="preserve">Vorlesung mit gemischten Medien (überwiegend Tafel, Folien, Beamer), Übungen am Computer  </t>
  </si>
  <si>
    <t xml:space="preserve">Einführung in MATLAB™ Einführung in IDE von MATLAB™ Datenstrukturen in Form von Matrizen Entwicklung von Funktionen Strukturierung des Quellcodes Einführung GUI-Entwicklung Strukturen Daten, insb. Medizinischer Daten Messdaten, Sensordaten, Textdaten Matrizen, Tabellen, Listen, Strukturen   Der ETL-Prozess Extract - Daten aus Excel, CSV, Textdateien und Bilddateien gewinnen Transform - Anpassung, Kriterien der Datenqualität Load - Laden der Daten für die weitere Analyse Explorative Datenverarbeitung und Analyse Anwendung von Plots Erstellung von informativen Aggregationen </t>
  </si>
  <si>
    <t xml:space="preserve"> Erste praktische Programmiererfahrungen Kennen von Matrizen und komplexen Zahlen Grundkenntnisse im Programmieren Verstehen Die Studierenden verstehen die unterschiedlichen Formen von Daten (Text, Zahlen, Bilder, Sound) und können deren besonderen Eigenschaften erklären. Sie können die Bausteine des Datenlebenszyklus erklären. Analysieren Die Studierenden können die Zusammenhänge von Daten, Information und Wissen analysieren und beschreiben. Sie können Daten aus den verschiedenen Quellen mittels MATLAB™ einlesen und einfache Analysen durchführen. Beurteilen Die Studierenden können medizinische Daten bezüglich der Qualität und der inhaltlichen Informationen beurteilen. Sie sind in der Lage, relevante Informationen in den Daten identifizieren. Anwenden Die Studierenden wenden die grundlegenden Prinzipien von ETL (Extract, Transform, Load) an und führen selbständig Analysen durch. Erschaffen Die Studierenden sind in der Lage, einfache ETLProzesse in MATLAB™ zu implementieren.  </t>
  </si>
  <si>
    <t xml:space="preserve">Prof. Dr. Thomas Schrader, Dr. Katja Orlowski  </t>
  </si>
  <si>
    <t>Prof. Dr. Thomas Schrader</t>
  </si>
  <si>
    <t>DVML</t>
  </si>
  <si>
    <t>Birn, Jeremy: Lighting &amp; Rendering, Rodenburg Verlag, 3. Auflage, 2015 Asanger A.: Cinema 4D – ab Version 17: Das umfassende Handbuch, Rheinwerk Design, 2015 Flückiger B.: Visual Effects: Filmbilder aus dem Computer, Schüren Verlag, 2008 Jackel, Neunreither, Wagner: Methoden der Computeranimation, Springer, 2006 Pluralsight – Online Learning Platform</t>
  </si>
  <si>
    <t xml:space="preserve">Grundlagen der Animation, Zeit, Körper, Raum Modelling 1 - geometrische Grundobjekte Modelling 2 - splinebasiertes Modelling Modelling 3 - Polygone, Subdivision Surfaces Texturing 1 - Materialentwicklung, Texturemapping Texturing 2 - Prozedurale Shader, UV-Mapping Lighting 1 - Lichtgestaltung in Film und Fotographie Lighting 2 - CG Lichtgestaltung, Lichtanimation Animation 1 - Keyframes, Interpolationen, Loops   Animation 2 - prozedurale Animation, Dynamics Animation 3 - Partikelanimation, VFX Rendering 1 - Raytracing, Global Illumination Rendering 2 - HDRI, PBR, NPR Compositing 1 - Alphakanäle, Multipass Rendering Compositing 2 - Kameratracking </t>
  </si>
  <si>
    <t xml:space="preserve">Nach der Teilnahme an dem Modul sind die Studierenden in der Lage, computeranimierte (Kurz-) Filme zu produzieren. Sie kennen grundlegende Techniken der 2D- und insbesondere der 3D-Animation. Sie verstehen den Workflow von der gestalterischästhetischen Konzeption computergenerierter Bildsequenzen über das Storyboard, die Realisierungsschritte bis hin zur Ausgabe in unterschiedlichen Formaten. Die Studierenden können gängige Software zur Erstellung von Computeranimationen in Einsatzfeldern wie Werbung, TV, Film, Interaktive Formate, Informationsvisualisierung anwenden.  </t>
  </si>
  <si>
    <t>CoAn</t>
  </si>
  <si>
    <t>Computeranimation</t>
  </si>
  <si>
    <t>Kapitel "Programmiersprachen" in Schneider/Werner: Taschenbuch der Informatik, Fachbuchverlag Leipzig, 7. Auflage 2012 Zahlreiche weitere Bücher zu dem Thema in der Bibliothek Skript/Folien zur Lehrveranstaltung unter moodle www.DrScheme.org, www.swi-prolog.org</t>
  </si>
  <si>
    <t xml:space="preserve">Vorlesung mit gemischten Medien (Beamer und Folien und Tafel), Übungen im PC-Hörsaal in kleinen Gruppen  </t>
  </si>
  <si>
    <t xml:space="preserve">-  Gründe für die Existenz alternativer Programmierparadigmen, Generationen von Programmiersprachen und ihre Eigenschaften  -  Einführung in deskriptives Programmieren am Beispiel SWI-Prolog mit praktischen Übungen/ Programmier-aufgaben dazu  -  Anwendungsbeispiele von Prolog   -  www.swi-prolog.org  -  Einführung in funktionales Programmieren am Beispiel Lisp/Scheme mit praktischen Übungen/ Programmier-aufgaben dazu  -  Anwendungsbeispiele von Lisp und Scheme  -  www.DrRacket.org  </t>
  </si>
  <si>
    <t xml:space="preserve">Die Studierenden lernen die Zusammenhänge zwischen unterschiedlichen Programmierparadigmen bzw. Generationen von Programmiersprachen kennen und sind in der Lage, deren Eigenschaften, Vor- und Nachteile im Hinblick auf Anwendungen in Informatik und Medien zu beurteilen. Am Beispiel zweier „alternativer“ Sprachen (beispielsweise Lisp/Scheme und Prolog) erwerben die Studierenden die Fähigkeit, Anwendungen auch außerhalb der sonst üblichen Programmierparadigmen bzw. -sprachen wie C++ oder Java zu programmieren. Die Studierenden beherrschen die grundlegenden Konzepte dieser beiden Sprachen und sind in der Lage, das vorhandene Wissen selbständig weiter zu vertiefen.  </t>
  </si>
  <si>
    <t xml:space="preserve">Prof. Dr. Jochen Heinsohn  </t>
  </si>
  <si>
    <t>AlPP</t>
  </si>
  <si>
    <t>Alternative Programmierparadigmen</t>
  </si>
  <si>
    <t>Bishop M.: Computer Security, Addison-Wesley, Boston, U.S.A, ISBN 0-201-44099-7, 2002  Semesterbegleitende Leistungen können in die Bewertung einbezogen werden.  Bishop M.: Introduction to Computer Security, Addison Wesley, ISBN-10: 03212474422004 Pfleger C.P.,et al.: Security in Computing, Prentice Hall, 4th edition, ISBN-10: 0132390779, 2006 Eckert C.: IT-Sicherheit. Konzepte - Verfahren Protokolle, 9. Auflage, De Gruyter Oldenbourg, ISBN-10: 348677848X 2014 Tanenbaum A. S.: Computernetzwerke, Pearson Studium, 5. Auflage, ISBN-10: 3868941371, 2012 Vielhauer C.: Biometric User Authentication for IT Security: From Funda-mentals to Handwriting, Springer, New York, U.S.A., 978-0-387-26194-2, 2016   Schmeh, K.: Kryptografie: Verfahren, Protokolle, Infrastrukturen (iX-Edition), 6. Auflage, dpunkt.verlag GmbH, 3864903564, 2016</t>
  </si>
  <si>
    <t xml:space="preserve"> - Klausur  </t>
  </si>
  <si>
    <t xml:space="preserve">- Einführung, Begrifflichkeiten, Grundlegende   Datensicherheitsaspekte und Sicherheitsanforderungen, Sicherheitslücken und bekannte Attacken - Datenschutz und Nicht-technische Datensicherheit, Social Engineering - Sicherheitsmanagement und –policies: Einführung in das Sicherheitsmanagement und Sicherheitsstandards wie ISO 27001 - Praktische IT Sicherheit: BSI IT Grundschutz, Vorgehen bei Planung und Umsetzung von Sicherheitskonzepten - Netzwerksicherheit: Lösungsansatz Firewall - Angewandte Kryptographie: historische Verfahren, Basistechniken und symmetrische Kryptosysteme - Angewandte asymmetrische Kryptosysteme und kryptographische Hashfunktionen, asymmetrische Verschlüsselung &amp; Signatur - Schlüsselmanagement, Zertifikate, rechtliche Aspekte der digitalen Signatur - Anonymität mit Mixen, Steganographie, Benutzerauthentifizierung </t>
  </si>
  <si>
    <t xml:space="preserve">Nachdem Studierende das Modul erfolgreich absolviert haben, können sie die wesentlichen Zielsetzungen und Begrifflichkeiten aus der IT Sicherheit (z.B. Sicherheitsaspekte, Risikobegriff, Angreiferszenarien) beschreiben. Sie können technische Schutzziele und -methoden aufzeigen, differenzieren, bewerten und auf die Sicherheitsaspekte beziehen. Wesentliche juristische Rahmenwerke, die für die IT Sicherheit relevant sind können benannt, sowie deren Wirkungsweise beschrieben werden. Studierende sind in der Lage, Schwachstellen in IT Systemen, aber auch in IT-bezogenen betrieblichen Abläufen zu analysieren und auf Basis der behandelten Schutzmethoden grundlegende Schutzkonzepte zu planen. Zudem erkennen sie heutige und künftige Spannungsfelder zwischen gesellschaftlichen und technischen Aspekten der IT Sicherheit, z.B. Persönlichkeitsschutz im Netz.  </t>
  </si>
  <si>
    <t xml:space="preserve">BIFK, 3. Sem., Pflichtmodul; BACS, 3. Sem., Pflichtmodul; BMZK, 3. Sem., Pflichtmodul </t>
  </si>
  <si>
    <t xml:space="preserve">Deutsch; optional Englisch für BACS  </t>
  </si>
  <si>
    <t>Grundlagen der Sicherheit</t>
  </si>
  <si>
    <t>Kernighan B.W., Ritchie D.M. Programmieren in C. Carl Hanser Verlag 1990 Stroustrup B. Die C++-Programmiersprache: Aktuell zu C++11, Carl Hanser Verlag 2015 Stroustrup B. Einführung in die Programmierung mit C++, Pearson Studium, 2010 Isernhagen R.: Softwaretechnik in C und C++. Carl Hanser Verlag 2000 Kirch U., Prinz P.: C++ - Lernen und professionell anwenden (mitp Professional), mitp Verlag 2015  können  in  die</t>
  </si>
  <si>
    <t xml:space="preserve">Vorlesung mit gemischten Medien (überwiegend Tafel, Beamer), Übungen am Computer  </t>
  </si>
  <si>
    <t xml:space="preserve"> Klausur (120 Minuten) Semesterbegleitende Leistungen Bewertung einbezogen werden.  </t>
  </si>
  <si>
    <t xml:space="preserve">Algorithmen und Datenstrukturen in Anwendung Überblick über Gemeinsamkeiten und Unterschiede von JAVA, C und C++ Konzepte der prozeduralen und objektorientierten Programmierung in Theorie und Praxis, insbesondere Zeiger, Überladen von Funktionen, Standardparameter, Ausnahmebehandlung und Funktionsvorlagen sowie Mehrfachvererbung,   frühe/späte Bindung, Überladen von Operatoren und Klassenvorlagen; Praktische Arbeit mit der integrierten Entwicklungsumgebung Visual C++ </t>
  </si>
  <si>
    <t xml:space="preserve">Die Studierenden kennen und verstehen der Konzepte der prozeduralen und objektorientierten Programmierung (im Umfang der Programmiersprachen C und C++). Sie beherrschen die Syntax beider Programmiersprachen. Sie sind in der Lage, selbständig Programme in C und C++ zu schreiben, fremde Programme lesen und zu modifizieren. Sie beherrschen der Techniken: Projektorganisation, Editieren, Debuggen und Fehlersuche. Sie können sie beispielhaft in der integrierten Entwicklungsumgebung Visual Studio anwenden.  </t>
  </si>
  <si>
    <t xml:space="preserve">Beherrschung der Konzepte der prozeduralen und objektorientierten Programmierung Praktische Programmiererfahrungen in der Programmiersprache JAVA  </t>
  </si>
  <si>
    <t xml:space="preserve">Vorlesung: 2 SWS Übung: 2 SWS, 20 Studierende Hausübungen  </t>
  </si>
  <si>
    <t>PIK3</t>
  </si>
  <si>
    <t>Programmierung III</t>
  </si>
  <si>
    <t>Glatz E.: Betriebssysteme: Grundlagen, Konzepte, Systemprogrammierung, dpunkt Verlag, 2. aktual. Aufl. 2010 A.S. Tanenbaum, H. Bos: Modern Operating Systems, Pearson, 4. Aufl. 2015 A.S. Tanenbaum. D.J. Wetherall: Computer Networks, Pearson, 5. Aufl. 2011 J.F. Kurose, K.W. Ross: Computer Networking: A Top-Down Approach, Pearson, 6. Aufl. 2013</t>
  </si>
  <si>
    <t xml:space="preserve">-  Ein- und Ausgabe, Geräteverwaltung  -  Persistente Speicher, Uhren, Terminals  -  Dateisysteme: Anforderungen, Aufbau, Implementierung  -  Arbeitsspeicher-Verwaltung, insbsd. virtuelle Speicherverwaltung und Auslagerungsspeicher   -  Nebenläufigkeit mit Threads  -  Verwendung der Betriebssystemschnittstellen für Dateien, Verzeichnisse, sockets, shared memory, pipes, message queues, usw.  -  Überblick über typische Problemstellungen, Lösungsmuster und Eigenschaften der Netzwerk-Kommunikation: Fehlerbehandlung, Fluss-Steuerung, Zugriffssteuerung, Stauvermeidung, Addressierung, Wegewahl  -  Detaillierte Betrachtung von Protokollen mit Schwerpunkt TCP, IPv4 und IPv6, Ethernet, WiFi  -  Grundlagen zur Konzeption von Rechnernetzen, Überblick über die Netzwerkkomponenten Switch, Router, WiFi-Technik  </t>
  </si>
  <si>
    <t xml:space="preserve">Die Studierenden verfügen über grundlegende Kenntnisse der Betriebssystem-Programmierung. Sie sind in der Lage, auf Basis von Performanceund Korrektheits-Überlegungen, adäquate Programmlösungen zu konzipieren. Die Studierenden kennen grundlegende Konzepte und Technologien moderner Rechnernetze. Sie verstehen ausgewählte Protokolle im Detail und können die Vor- und Nachteile verschiedener Technologiealternativen beurteilen. Sie sind in der Lage, auf Basis von Anwendungsanforderungen ein angemessenes Netzwerk zu konzipieren und einfache verteilte Anwendungen unter Verwendung von Sockets, Threads, Semaphoren etc. korrekt zu entwerfen und zu implementieren.  </t>
  </si>
  <si>
    <t>BSWC</t>
  </si>
  <si>
    <t xml:space="preserve">150h = 60h Präsenz- und 90h Eigenstudium  </t>
  </si>
  <si>
    <t xml:space="preserve">Prof. Dr.-Ing. Martin Schafföner  </t>
  </si>
  <si>
    <t>Prof. Dr.-Ing. Martin Schafföner</t>
  </si>
  <si>
    <t>BSRN</t>
  </si>
  <si>
    <t>Betriebssysteme/Rechnernetze</t>
  </si>
  <si>
    <t>Kemper A., Eickler A.: Datenbanksysteme – Eine Einführung, 10. Aufl., Oldenbourg, 2015 Elmasri R., Navathe S.B.: Fundamentals of Database Systems, 6. ed., Addison-Wesley, 2010 Heuer A., Saake G.: Datenbanken – Konzepte und Sprachen, 5. Aufl., mitp Verlag, 2013 Schuber M.: Datenbanken Theorie, Entwurf und Programmierung relationaler Datenbanken, 2. Aufl., B.G. Teubner, 2007</t>
  </si>
  <si>
    <t xml:space="preserve">Vorlesung mit gemischten Medien (überwiegend Tafel, Folien, Beamer), Übungen am Computer und an der Tafel  </t>
  </si>
  <si>
    <t>-  Grundkonzepte von Datenbanksystemen  -  Datenmodelle  -  (Relationaler) Datenbankentwurf o Phasen des Datenbankentwurfs   o (Erweitertes) Entity-Relationship-Modell o Relationales Datenmodell o Normalisierung -  Relationale Datendefinition und –manipulation / SQL  -  Relationale Anfragesprachen / SQL  -  Varianten der Applikationserstellung  -  Grundkonzept der Transaktion</t>
  </si>
  <si>
    <t xml:space="preserve">Die Studierenden kennen und verstehen die Grundkonzepte von Datenbanksystemen. Sie haben das Grundwissen, um für gegebene Anforderungen zu entscheiden, ob der Einsatz eines DBS sinnvoll ist und ggf. auch auf welchem Datenmodell das DBMS basieren sollte. Die Studierenden können eine relationale Datenbank für einen gegebenen Anwendungsbereich entwickeln, d.h. modellieren, in ein relationales Modell umsetzen, normalisieren und mit Hilfe von SQL realisieren. Ebenso können sie eine existierende relationale Datenbank nutzen und in ihrer Struktur analysieren. Die Studierenden kennen verschiedene Formen der Anbindung relationaler Datenbanken an Anwendungsprogramme mit ihren Unterschieden sowie Vor- und Nachteilen.  </t>
  </si>
  <si>
    <t>DBIK</t>
  </si>
  <si>
    <t>Stingl P.: Mathematik für Fachhochschulen. Technik und Informatik, 7. Aufl. München: Hanser 2003   Papula L.: Mathematik für Ingenieure und Naturwissenschaftler, Band 3, 5. Aufl. Wiesbaden: Vieweg und Teubner 2008 Teschl S., Teschl G.: Mathematik für Informatiker, Band 2, Analysis und Stochastik. 2. Aufl. Berlin, Heidelberg: Springer 2007</t>
  </si>
  <si>
    <t xml:space="preserve">Tafel und Kreide  </t>
  </si>
  <si>
    <t xml:space="preserve">Kolmogorow-Axiome, Laplace-Zufallsexperimente, stochastische Unabhängigkeit von Ereignissen, bedingte Wahrscheinlichkeiten, Formel von Bayes, Zufallsvariablen, Erwartungswert, Varianz und Standardabweichung, Spezielle Wahrscheinlichkeitsverteilungen (Binomial-, hypergeometrische, Poisson-, Gauß’sche Normalverteilung)  </t>
  </si>
  <si>
    <t xml:space="preserve">Die Studierenden sind mit den Grundbegriffen der Wahrscheinlichkeitsrechnung vertraut. Sie können totale Wahrscheinlichkeiten berechnen und die Bayes-Formel anwenden. Die Studierenden sind in der Lage Mittelwert, Varianz und Standardabweichung von Zufallsvariablen zu berechnen. Sie kennen folgende Wahrscheinlichkeitsverteilungen und wissen, wann welche anzuwenden sind: Binomial-, hypergeometrische, Poisson-, Gauß’sche Normalverteilung.  </t>
  </si>
  <si>
    <t>MIK1</t>
  </si>
  <si>
    <t xml:space="preserve">Vorlesung: 1 SWS Übung: 1 SWS  </t>
  </si>
  <si>
    <t xml:space="preserve">BIFK, 2. Sem., Pflichtmodul; BACS, 2. Sem., Pflichtmodul  </t>
  </si>
  <si>
    <t xml:space="preserve">Prof. Dr. Roland Uhl, Prof. Dr. Rolf Socher  </t>
  </si>
  <si>
    <t>MIK3</t>
  </si>
  <si>
    <t>Mathematik III</t>
  </si>
  <si>
    <t>Böhringer J., et al.: Kompendium der Mediengestaltung für Digital- und Printmedien, Berlin 2000 Braun G.: Grundlagen der Visuellen Kommunikation, München 1993 Stankowski A., Duschek K.: Visuelle Kommunikation, Berlin 1994 Lewandowsky P., et al.: Visuelles Gestalten mit dem Computer, Reinbek bei Hamburg 2002 Neutzling U.: Typo und Layout im Web, Reinbek bei Hamburg 2002 Turtschi R.: Mediendesign, Sulgen 1998 Itten J.: Kunst der Farbe, Ravensburg 1987 Skopec D.: Layout digital, Reinbek bei Hamburg, 2004 Götz V.: Typo digital, Reinbek bei Hamburg, 2004</t>
  </si>
  <si>
    <t xml:space="preserve">1. Typographie u. Schriftgestaltung (Geschichte und Theorie) 2. Farbe (Physik der Farben, Farbpsychologie, Farbtheorien) 3. Farbmanagement (Farbräume, Geräteprofile, Farbkorrektur) 4. Form, Komposition (Kunstgeschichte, Gestaltungstheorie) 5. Bildgestaltung (Bildretouche, kreative   Bildmanipulation) 6. Grafische Benutzeroberflächen (GUI, Interfacegestaltung) 7. Analytisches Sehen und visuelle Merkmale 8. Umwelt- und Raum-/Zeiterfahrung 9. Grundlagen der Zeichentheorie/Semiotik  </t>
  </si>
  <si>
    <t>Die Studierenden kennen die Grundlagen der Gestaltung visueller Medien (Typographie/ Schriftgestaltung, Farbe/Licht, Komposition/ Form/Layout, Raum/Zeit- und Bewegung). Basierend auf diesen Kompetenzen haben die Studierenden die Fähigkeit zum zielbewussten und ästhetisch reflektierten Einsatz bildnerischer Mittel für die Gestaltung von Print- und Bildschirmmedien. Dazu beherrschen die Studierenden die Funktionen einschlägiger Softwarelösungen zur kreativen Bildund Grafikbearbeitung. Die Studierenden kennen die Grundlagen der Wahrnehmungstheorie.  Inhalt:  1. Typographie u. Schriftgestaltung (Geschichte und Theorie) 2. Farbe (Physik der Farben, Farbpsychologie, Farbtheorien) 3. Farbmanagement (Farbräume, Geräteprofile, Farbkorrektur) 4. Form, Komposition (Kunstgeschichte, Gestaltungstheorie) 5. Bildgestaltung (Bildretouche, kreative   Bildmanipulation) 6. Grafische Benutzeroberflächen (GUI, Interfacegestaltung) 7. Analytisches Sehen und visuelle Merkmale 8. Umwelt- und Raum-/Zeiterfahrung 9. Grundlagen der Zeichentheorie/Semiotik Studien/Prüfungsleistungen:  - Belegarbeit mit mündlichem Gespräch Semesterbegleitende Leistungen können in die Bewertung einbezogen werden.  Medienformen:  Vorlesung (digitale Präsentationsfolien), E-Learning</t>
  </si>
  <si>
    <t>2. Semester</t>
  </si>
  <si>
    <t>MGMD</t>
  </si>
  <si>
    <t>Müller Th. u.a.: Technische Informatik I: Grundlagen der Informatik und Assemblerprogrammierung, vdf Verlag, Zürich, 2000 Beierstein Th., Hagenbruch, O.: Taschenbuch Mikroprozessortechnik, Fachbuchverlag Leipzig, 2001 Siemers Ch.: Prozessorbau, Hanser Verlag München, 1999 Märtin Chr.: Rechnerarchitekturen, Fachbuchverlag Leipzig, 2001 Arbeitsmaterial zur Lehrveranstaltung u.a. zur Assemblerprogrammierung weitere Literaturstellen, auch aus Zeitschriften sowie aus dem Internet werden in der Lehrveranstaltung angegeben</t>
  </si>
  <si>
    <t xml:space="preserve"> - Klausur Semesterbegleitende Leistungen können in die Bewertung einbezogen werden.  semesterbegleitende Leistungen als Voraussetzung für die Klausur  </t>
  </si>
  <si>
    <t xml:space="preserve">Komponenten eines Rechners und ihre elementare Realisierung (Rechenwerk, Steuerwerk, Registersatz und weitere Speicherelemente), VonNeumann-Rechnerkonzept und Harvard-Architektur, Abarbeitung eines Maschinenbefehls, Nutzung von Pipeline-Verfahren, Programmiermodell einfacher x86-Prozessoren: Befehlssatz, Registersatz, Operanden,   Speicheradressierung und –segmentierung, Adressierungsarten, Befehlsnotation, … Programmbeispiele in Maschinensprache: Abbildung von Hochsprachelementen auf der Maschinenebene, einfache Arithmetikaufgaben, Unterprogrammtechnik, Stack und Stackorganisation, Stacknutzung, Interrupt-Technik, Ein-/Ausgabe-Organisation Aufbau und Funktionsweise von Finite-StateMachines, Entwicklung von Übertragungsfunktionen der elementaren Logik und Arithmetik, Aufbau eines Steuerwerkes </t>
  </si>
  <si>
    <t xml:space="preserve">Die Studierenden verfügen über Grundkenntnisse der Architektur und Organisation von Rechenanlagen. Sie kennen wesentliche Teile des Programmiermodells der x86-Prozessoren und sind in der Lage, kleinere Algorithmen mit einfachen Maschinenbefehlen der Prozessoren zu programmieren. Die Studierenden verstehen elementare rechnerinterne Abläufe und erkennen den Zusammenhang zwischen Rechnerarchitektur und Rechnerorganisation einerseits und der Rechenleistung andererseits. Sie begreifen die Funktionseinheiten eines Rechners als sequenziell arbeitende Funktionsblöcke und können deren grundsätzliche Funktionen auf der Basis einfacher Zustandsmaschinen darstellen.  </t>
  </si>
  <si>
    <t>ReOr</t>
  </si>
  <si>
    <t>Rechnerorganisation</t>
  </si>
  <si>
    <t>Ullenboom C.: Java ist auch eine Insel, Galileo Computing, auch als E-Buch: http://openbook.galileocomputing.de/javainsel/ Krüger G., Hansen H.: Handbuch der JavaProgrammierung, Addison-Wesley, auch als EBuch: http://www.javabuch.de Lorig D.: Java-Programmierung für Anfänger: Programmieren lernen ohne Vorkenntnisse, CreateSpace Independent Publishing Platform Sierra K., Bates B.: (Übersetzung L. Schulten, E. Buchholz), Java von Kopf bis Fuß, O Reilly Darwin I. F. (Übersetzung L. Schulten, G.W. Selke, D.Reder, W. Gabriel), Java Kochbuch, O Reilly</t>
  </si>
  <si>
    <t xml:space="preserve">Vollständige Einführung in die Objektorientierung: Klassen, Attribute, Verwaltungsmethoden und Businessmethoden, Objekte, Vererbung, abstrakte Klassen und Interfaces, Polymorphismus Guter Programmier- und Entwurfsstil: Prinzip der Strukturierung, Kapselung, Geheimnisprinzip, Abstrakter Datentyp   Fehlerbehandlung mit Exception Handling Abstrakte Konzepte wie generische Datentypen, innere Klasse Einsatz von Klassen einer Bibliothek / Programmierschnittstelle am Beispiel der Java-API </t>
  </si>
  <si>
    <t xml:space="preserve">Die Studierenden kennen und verstehen die Konzepte der Objektorientierung und objektorientierten Programmierung am Beispiel der Programmiersprache Java. Sie verstehen die Entwurfsvorgaben in Klassendiagrammen und können diese lesen und in Programme umsetzen. Sie sind in der Lage, Programme in einem guten Programmierstil zu programmieren. Die Studierenden entwickeln durch die praktischen Übungen erste Anwendungs-, Analyse-, Problemlöse- und Methodenkompetenzen in der objektorientierten Programmierung.  </t>
  </si>
  <si>
    <t>PIL1, ADIK</t>
  </si>
  <si>
    <t xml:space="preserve">BIFK, 2. Sem., Pflichtmodul; BACS, 2. Sem., Pflichtmodul; BMZK, 2. Sem., Pflichtmodul  </t>
  </si>
  <si>
    <t xml:space="preserve">Prof. Dr. Gabriele Schmidt, Prof. Dr. Sven Buchholz  </t>
  </si>
  <si>
    <t>PIK2</t>
  </si>
  <si>
    <t>Programmierung II</t>
  </si>
  <si>
    <t>Badach A., Hoffmann E.: Technik der IP-Netze: Internet-Kommunikation in Theorie und Einsatz, Carl Hanser Verlag, 3. Auflage, 2015. Bengel G.: Grundkurs Verteilte Systeme: Grundlagen und Praxis des Client-Server und Distributed Computing, 4. Auflage, 2014. Ernesti J., Kaiser P.: Python 3: Das umfassende Handbuch: Sprachgrundlagen, Objektorientierung, Modularisierung, Rheinwerk Computing, 4. Auflage, 2015. Meinel C., Sack H.: Internetworking: Technische Grundlagen und Anwendungen, Springer, 2012. Tannenbaum A.S., Steen M. van: Verteilte   Systeme: Prinzipien und Paradigmen, Pearson, 2. Auflage, 2007. Tannenbaum A.S.: Moderne Betriebssysteme, Pearson, 4. aktualisierte Auflage, 2016. Wolf J.: HTML5 und CSS3: Das umfassende Handbuch zum Lernen und Nachschlagen, Rheinwerk Computing, 2. Auflage, 2016.</t>
  </si>
  <si>
    <t xml:space="preserve">- Client-Server-Architekturen (2-, 3-, Mehr-Ebenen)   - P2P-Ansätze - Grundbegriffe des Cloud Computing - TCP/IP-Überblick, Namensverwaltung im Internet, IP-Adressen - Verbindungsorientierte und verbindungslose Kommunikation - HTTP, FTP, SMTP als Beispiel für Anwendungsprotokolle - Zustandslose Protokolle und Session-Management - Erstellung einfacher dynamischer WebAnwendungen auf Basis von Python - XML und XPath - Aufgaben von Betriebssystemen, Betriebsmitteln - Preemptives Multitasking in Multiuser Betriebssystemen - Prozesse und Threads einschließlich Erzeugung und Interprozesskommunikation - Klassische Probleme der Prozesssynchronisation, Race-Conditions, Deadlocks - Prozesssynchronisation mittels Schlossvariablen, Semaphoren, Monitoren - Klassische Hauptspeicherverwaltung - Virtuelle Hauptspeicherverwaltung, Seitenzuweisungsalgorithmen und Seitenersetzungsalgorithmen, z.B. FiFo, LRU, OPT, Second Chance, Working-Sets einschließlich Performance-Betrachtungen </t>
  </si>
  <si>
    <t xml:space="preserve">Die Studierenden kennen die Grundkonzepte verteilter Systeme und den Aufbau von WebAnwendungen einschließlich der zugrunde liegenden Architekturen, Protokolle und Technologien. Sie verstehen die Grundkonzepte und Strukturen von Betriebssystemen. Tiefergehend bekannt sind Multitasking/Multiprogramming, SchedulingAlgorithmen, klassische und virtuelle Hauptspeicherverwaltung und ihre Algorithmen, Interprozess-Kommunikation mit Signalen, Pipes, Semaphoren und Message-Passing. Die Studierenden sind in der Lage, die CommandLine-Schnittstelle für ein UNIX-System zu benutzen (UNIX-Kommandos), einfache Web-Anwendungen zu entwerfen und umzusetzen sowie eigene ShellSkripte zu erstellen und mit deren Hilfe Arbeitsabläufe an UNIX-Systemen (Servern) zu automatisieren. Sie kennen grundlegende Befehle der Skriptsprache Python und können diese einsetzen, um dynamische Web-Anwendungen zu erstellen.  </t>
  </si>
  <si>
    <t xml:space="preserve">Grundlegende Programmierkenntnisse, Grundkenntnisse in HTML  </t>
  </si>
  <si>
    <t xml:space="preserve">Prof. Dr. Michael Syrjakow, Prof. Dr. Thomas Preuß  </t>
  </si>
  <si>
    <t>Prof. Dr. Michael Syrjakow</t>
  </si>
  <si>
    <t>Betriebssysteme/Webcomputing</t>
  </si>
  <si>
    <t>Sipser: Introduction to the Theory of Computation, Cengage Learning, 3rd edition, 2013  Semesterbegleitende Leistungen können in die Bewertung einbezogen werden.  Socher: Theoretische Grundlagen der Informatik. 3. Aufl. München: Hanser Verlag 2008 Wagenknecht, Hielscher: Formale Sprachen, abstrakte Automaten und Compiler. 2. Auflage, Wiesbaden, Springer-Vieweg, 2015   Vossen G., Witt K.-U.: Grundkurs theoretische Informatik. 6. Auflage, Wiesbaden, SpringerVieweg, 2016. Böckenhauer, Hromkovic.: Formale Sprachen. Wiesbaden, Springer-Vieweg, 2012.</t>
  </si>
  <si>
    <t xml:space="preserve">Vorlesung mit Folien und Tafeleinsatz, Übungen in Kleingruppen.  </t>
  </si>
  <si>
    <t xml:space="preserve">Reguläre Sprachen: deterministische und nichtdeterministische endliche Automaten, Transformationen (Minimierung, NEA in DEA, reg. Ausdruck in NEA), reguläre Ausdrücke, lexikalische Analyse, Pumpinglemma. Kontextfreie Sprachen: Grammatiken, Ableitungen, kontextfreie Grammatiken, Chomsky-Normalform, CYK-Algorithmus, Syntaxbäume und Mehrdeutigkeit, syntaktische Analyse, Pumpinglemma. Chomsky-Hierarchie: kontextsensitive Grammatiken,Typ-0-Grammatiken, Zusammenhänge der Sprachklassen und der zugehörigen Berechnungsmodelle.  </t>
  </si>
  <si>
    <t xml:space="preserve">Die Studierenden sind mit der Denkweise der theoretischen Informatik vertraut (Abstraktion, Präzision, logisches Schlussfolgern und Argumentieren).  Programmierung I  Sie können Sachverhalte in unterschiedlichen Darstellungen (grafische Darstellung / Tabellendarstellung von Automaten) formulieren und von einer Darstellung in die andere übersetzen. Sie sind in der Lage, deterministische und nichtdeterministische endliche Automaten zu konstruieren, zu analysieren und einzusetzen. Sie sind in der Lage, reguläre Ausdrücke zu konstruieren, zu analysieren und einzusetzen. Sie sind in der Lage, Transformationen zwischen Automaten durchzuführen (Minimierung, NEA zu DEA, reg. Ausdruck zu   NEA) und zu beweisen, ob eine Sprache regulär ist oder nicht. Sie sind in der Lage, kontextfreie Grammatiken zu konstruieren, zu analysieren und einzusetzen. Sie können die ChomskyNormalform erzeugen und verstehen den CYKAlgorithmus. Sie können feststellen, ob eine Sprache kontextfrei ist oder nicht. Sie verstehen den Zusammenhang von Automaten und Grammatiken, kennen kontextsensitive Grammatiken und können formale Sprachen in die Chomsky-Hierarchie einordnen. Sie verstehen die Bedeutung von formalen Sprachen, Automaten und Grammatiken im Kontext des Compilerbaus. </t>
  </si>
  <si>
    <t xml:space="preserve">Deutsch für BIFK, BMZK; Englisch für BACS  </t>
  </si>
  <si>
    <t>FSAT</t>
  </si>
  <si>
    <t>Formale Sprachen / Automatentheorie</t>
  </si>
  <si>
    <t>Jänich K.: Lineare Algebra. 11. Aufl. Berlin: Springer Verlag 2008 Schubert M.: Mathematik für Informatiker. Wiesbaden: Vieweg und Teubner Verlag 2009 Socher R.: Mathematik für Informatiker. München: Hanser 2011 Teschl S. und Teschl G.: Mathematik für Informatiker, Band 1, Diskrete Mathematik und Lineare Algebra. 3. Aufl. Berlin, Heidelberg: Springer 2008</t>
  </si>
  <si>
    <t xml:space="preserve">Matrizen, Vektoren, Matrixoperationen und einfache Anwendungen Lineare Gleichungssysteme und der GaußAlgorithmus Fehlerkorrigierende Codes Analytische Geometrie in der Ebene: Vektoren, Winkel, Skalarprodukt, Geraden Komplexe Zahlen Analytische Geometrie im Raum: Vektoren, Spatprodukt, lineare Unabhängigkeit Lineare und affine Abbildungen im R2 und R3: 2Dund 3D-Transformationen, Matrizen Vektorräume: Vektorräume, Unterräume, Basis, Dimension Lineare Abbildungen und Matrizen: Kern und Bild linearer Abbildungen, der Dimensionssatz  </t>
  </si>
  <si>
    <t xml:space="preserve">Die Studierenden erfahren anhand von konkreten Anwendungen (Computergrafik, fehlerkorrigierende Codes) die Bedeutung der linearen Algebra für die Informatik. Sie kennen in konkreten Problemstellungen der Informatik das nötige mathematische Handwerkszeug kennen und können es anwenden. Sie sind mit mathematischen Denkweisen vertraut (Abstraktion, Präzision, logisches Schlussfolgern und Argumentieren). Sie haben sich die mathematische Formelsprache angeeignet. Sie können Sachverhalte in unterschiedlichen Darstellungen (grafische Darstellung / Formeldarstellung) formulieren und von einer Darstellung in die andere übersetzen. Sie sind mit abstrakten Konzepten wie Vektorräume, lineare Unabhängigkeit, Basen, lineare Abbildungen vertraut. Sie können folgende Problemstellungen selbständig lösen: - Umwandlung zwischen verschiedenen   Formen der Geraden- und Ebenendarstellung - Schnittpunktbestimmungen in R2 und R3 - Bestimmung der linearen Unabhängigkeit - Bestimmung der Matrix einer linearen Abbildung - Anwendung des Gauß-Algorithmus </t>
  </si>
  <si>
    <t xml:space="preserve">MIK1  </t>
  </si>
  <si>
    <t xml:space="preserve">Prof. Dr. Rolf Socher, Prof. Dr. Roland Uhl, Prof. Dr. Matthias Homeister  </t>
  </si>
  <si>
    <t>MIK2</t>
  </si>
  <si>
    <t>Mathematik II</t>
  </si>
  <si>
    <t>aktuelle Materialien aus englischsprachigen IT- und Computerzeitschriften bzw. online Materialien, z.B. MOOCS Lehrbücher English for IT (Oxford); IT Matters (Cornelsen);</t>
  </si>
  <si>
    <t xml:space="preserve">Seminaristische Unterrichtsform im Wechsel verschiedener Sprachtätigkeiten unter Einbeziehung des Sprachlabors und entsprechender Unterrichtsmittel; Integration von Selbststudienteilen, Online-Learning und selbständigen Internetrecherchen  </t>
  </si>
  <si>
    <t xml:space="preserve"> Kombination aus: - CV, Bewerbung und Handout auf Englisch   - Präsentation und Diskussion - Klausur </t>
  </si>
  <si>
    <t xml:space="preserve">Formen interaktiver mündlicher und schriftlicher Sprachtätigkeiten zur Darstellung, Beschreibung, Diskussion und Einschätzung von Sachverhalten, Vorgängen und Abläufen im Bereich IT und im IT geprägten Alltag Auseinandersetzung mit authentischen, originalsprachigen Hör- und Lesetexten  </t>
  </si>
  <si>
    <t xml:space="preserve">Die Studierenden erweitern ihren fachspezifischen Wortschatz im Bereich English for Computing und können ihn in kommunikativen Sprachtätigkeiten sicher verwenden. Sie entwickeln studien- und berufsbezogene Fertigkeiten und Fähigkeiten im Hören und Sprechen, die sie in die Lage versetzen, an englischsprachigen Fachvorlesungen und Diskussionen erfolgreich teilzunehmen. Ihr Können im Lesen und Verarbeiten einschlägiger englischsprachiger Fachliteratur wird weiter ausgeprägt, im Bereich der schriftlichen Sprachausübung steht die Könnensentwicklung in wesentlichen berufsrelevanten Formen im Mittelpunkt. Damit wird zur Herausbildung von ’soft skills’ und von interkulturellen Kompetenzen beigetragen.  </t>
  </si>
  <si>
    <t xml:space="preserve">Abitur oder Sprachkundigenprüfungen auf gleichem Niveau  </t>
  </si>
  <si>
    <t xml:space="preserve">60 h = 30 h Präsenz- und 30 h Selbststudium  </t>
  </si>
  <si>
    <t xml:space="preserve">Übungen: 2 SWS  </t>
  </si>
  <si>
    <t xml:space="preserve">BIFK, 1. u. 2. Sem., Pflichtmodul; BACS, 1. u. 2. Sem., Pflichtmodul  </t>
  </si>
  <si>
    <t xml:space="preserve">BA Christoph Reinecke  </t>
  </si>
  <si>
    <t>Dr. Annett Kitsche</t>
  </si>
  <si>
    <t>1. Semester</t>
  </si>
  <si>
    <t>EnIK</t>
  </si>
  <si>
    <t>Englisch</t>
  </si>
  <si>
    <t>Literatur abhängig von den angebotenen Projektthemen. Exemplarisch: Hillebrecht S.: Gruppenarbeiten vorbereiten und moderieren, Springer Gabler, 2016. Hüttmann A.: Erfolgreich studieren mit Soft Skills, Springer Gabler, 2015. Renz K.-C.: Das 1 x 1 der Präsentation: Für Schule, Studium und Beruf, Springer Gabler, 2. Auflage 2016. Stöhler C.: Projektmanagement für Durchstarter Die Toolbox für die Projektarbeit im Studium, Claudia Stöhler Verlag, 2013.</t>
  </si>
  <si>
    <t xml:space="preserve">Angeleitete und selbstorganisierte Gruppenarbeit, Laborübungen, Web-basierte Unterstützung.  </t>
  </si>
  <si>
    <t xml:space="preserve"> Vollständige Teilnahme am 1. Teil; im 2. Veranstaltungsteil nachgewiesene Bearbeitung einer Gruppenaufgabe inklusive Präsentation und Dokumentation der Ergebnisse. Benotung: Nein  </t>
  </si>
  <si>
    <t xml:space="preserve">1. Teil: Bibliotheksschulung, Einführung in Studienund Arbeitsorganisation sowie in Gruppenarbeit, ITInfrastruktur, Tutorien zur am Fachbereich   eingesetzten Lehr-/Lernplattform (2 Tage zu Semesterbeginn); Wahl einer Gruppenaufgabe für den 2. Teil. 2. Teil: Selbstorganisierte (betreute) Gruppenarbeit über 8-9 Semesterwochen, Teilnahme an den Workshops "Präsentationstechniken" und "Studienorganisation", Erarbeitung von Präsentationen zu den Ergebnissen der Arbeitsgruppen unter Anleitung, rotierendes Präsentieren der Arbeitsgruppen (insg. 3 Tage). </t>
  </si>
  <si>
    <t xml:space="preserve">Die Studierenden können mit den Einrichtungen der Hochschule wie Bibliothek, Laboren, IT-Infrastruktur und Prüfungswesen umgehen. Sie verfügen über soziale Kompetenzen und allgemeine Lernkompetenz durch Gruppenarbeit an Themen aus der Informatik (Ba Informatik, Ba Applied Computer Science) und Medizininformatik (Ba Medizininformatik). Darüber hinaus können die Studierenden selbstorganisiert Methoden und Techniken der Projektarbeit anwenden, Präsentationstechniken einsetzen und sie kennen und verstehen Grundformen des kooperativen Problemlösens. Sie überblicken zu einem frühen Zeitpunkt die vielfältigen Studienangebote des Fachbereichs und sie verfügen über eine gute Ausgangsposition für ein erfolgreiches Studium.  </t>
  </si>
  <si>
    <t xml:space="preserve">Flexibel organisierte Kompaktveranstaltung (insgesamt ca. 5 Tage während des Semesters) inklusive Präsenzstudium, Selbststudium (Arbeitsgruppen), Web-basierte Unterstützung nach Bedarf, 2 SWS  </t>
  </si>
  <si>
    <t xml:space="preserve">BIFK, 1. Semester, Pflichtmodul; BACS, 1. Semester, Pflichtmodul; BMZK, 1. Semester, Pflichtmodul  </t>
  </si>
  <si>
    <t xml:space="preserve">Alle Professoren und akademischen Mitarbeiter des FBI  </t>
  </si>
  <si>
    <t>PSIK</t>
  </si>
  <si>
    <t>Projektorientiertes Studium</t>
  </si>
  <si>
    <t>Siemers C.: Das Taschenbuch Digitaltechnik, ISBN 3-446-40903-3, Hanser Verlag 2007 Hering E., Steinhart H.: Taschenbuch der Mechatronik, 2005 Metzmacher D.: Photoshop-Tutorials, Galileo Press Bellingham D.: Logic, mitp Reil A.A.: Das DV-System, mediabook-Verlag Trish &amp; Chris Meyer: Creating motion graphics with After Effects/Vol. 1. CMP San Francisco</t>
  </si>
  <si>
    <t xml:space="preserve">Beamer und Audiotechnik in den Vorlesungen, Übungen am Computer  </t>
  </si>
  <si>
    <t xml:space="preserve">Elektrische Stromkreise und Schaltelemente, Logikgatter und logische Pegel, CMOS-Technik, Codierer und Decoder, Multiplexer, Arithmetikschaltungen, PROMs Farbe, Masken und Überblendtechniken. Einführung in Motion Graphics, Compositing.. Vectorgrafik und 3D-Welten. Destruktive und Nondestruktive Audio-Bearbeitung. Grundlegende Videobegriffe wie Auflösung, Codecs, Pixel-AspektRatio und Halbbilder.  </t>
  </si>
  <si>
    <t xml:space="preserve">Die Studierenden kennen einfache Schaltelemente in elektrischen Stromkreisen, grundsätzliche Regeln der Schalterlogik und Gatterfunktionen wie auch Aufbau, Formate und Besonderheiten Digitaler Medien und können diese in Standardanwendungen verknüpfen. Sie sind in der Lage, Digitale Medien zu bearbeiten und zu implementieren und beherrschen den Umgang mit Booleschen Gleichungen, Wahrheitstabellen und Logikplänen. Sie können kombinatorische Schaltungen entwickeln sowie die Leistungsfähigkeit von Algorithmen abschätzen und beurteilen.  </t>
  </si>
  <si>
    <t xml:space="preserve">Propädeutikum wird empfohlen  </t>
  </si>
  <si>
    <t>150 h = 60 h Präsenz- und 90 h Eigenstudium</t>
  </si>
  <si>
    <t xml:space="preserve">BIFK, 1. Sem., Pflichtmodul; BACS, 1. Sem., Pflichtmodul  </t>
  </si>
  <si>
    <t xml:space="preserve">Prof. Dr. Gerald Kell, Prof. Eberhard Hasche, Prof. Stefan Kim  </t>
  </si>
  <si>
    <t>TIMT</t>
  </si>
  <si>
    <t>Technische Informatik und Medientechnik</t>
  </si>
  <si>
    <t xml:space="preserve">Vorlesung mit gemischten Medien (überwiegend   Tafel, Folien, Beamer), Übungen am Computer </t>
  </si>
  <si>
    <t xml:space="preserve">Grundlagenkonzepte höherer Programmiersprachen (einfache Datentypen, Operationen, Kontrollstrukturen, komplexe Datentypen; Arrays sowie Klassen, Attribute, Methoden und Objekte) Begriff des Algorithmus und seine Eigenschaften Prinzipien und Richtlinien zur strukturierten Programmierung Praktische Vermittlung am Beispiel von Java  </t>
  </si>
  <si>
    <t xml:space="preserve">Die Studierenden können Grundlagen im Algorithmieren und Grundlagenkonzepte der Programmierung mit höheren Programmiersprachen beschreiben. Sie können für eine gegebene Aufgabenstellung die passenden Grundlagenkonzepte auswählen und als Java-Programm entwickeln. Die Studierenden erwerben Wissen, Verständnis, erste Methoden- und Anwendungskompetenze zur Programmierung.  </t>
  </si>
  <si>
    <t xml:space="preserve">BIFK, 1. Sem., Pflichtmodul; BACS, 1. Sem., Pflichtmodul; BMZK, 1. Sem., Pflichtmodul  </t>
  </si>
  <si>
    <t>PIK1</t>
  </si>
  <si>
    <t>Programmierung I</t>
  </si>
  <si>
    <t>Ernst H., Schmidt J., Beneken G.: Grundkurs Informatik: Grundlagen und Konzepte für die erfolgreiche IT-Praxis - Eine umfassende, praxisorientierte Einführung, Springer Vieweg, 6. Auflage 2016. Rechenberg P.: Was ist Informatik? Eine allgemeinverständliche Einführung, 3. Auflage 2000. Schneider U., Werner D.: Taschenbuch der Informatik, Carl Hanser Verlag, 7. Auflage 2012. Schöning U.: Logik für Informatiker, Spektrum Akademischer Verlag, 5. Auflage 2000. Siefkes D.: Formalisieren und Beweisen: Logik für Informatiker, Vieweg+Teubner Verlag, 2. Auflage 2013. Winter R.: Grundlagen der formalen Logik, Verlag Harri Deutsch, 2. Auflage 2001.</t>
  </si>
  <si>
    <t xml:space="preserve">Vorlesung mit gemischten Medien (überwiegend Tafel, auch Beamer und Folien), Übungen an der Tafel.  </t>
  </si>
  <si>
    <t xml:space="preserve">Einführung in die Informatik Informatik und ihre Teilgebiete; Information und ihre Darstellung; Daten, Datentypen und Datenstrukturen; Zahlensysteme und Zahlendarstellung; prinzipieller Aufbau von Rechensystemen; Algorithmen; Programmiersprachen und Softwareentwicklung. Angewandte Logik a) Aussagenlogik: Formeln, Syntax und Semantik,   Boolesche Funktionen, semantische Äquivalenzen, Vereinfachung von Formeln, DNF und KNF, Resolventenverfahren, Hornformeln, Logisches Folgern. b) Prädikatenlogik: Begriff der Formel, Formulieren von Sätzen in der Prädikatenlogik, Syntax und Semantik, Vereinfachen von Formeln der Prädikatenlogik, Unifikation und Resolution. c) Andere Logiken (nur Ausblick). </t>
  </si>
  <si>
    <t xml:space="preserve">Die Studierenden lernen die Zusammenhänge zwischen wichtigen Teilgebieten der Informatik und Medien kennen, die Angewandte Logik nimmt dabei eine zentrale Rolle ein. Sie erwerben die Fähigkeit, die Bedeutung der tragenden Informatikfächer sowie deren Zusammenhänge im Curriculum zu erkennen. Sie beherrschen die Darstellung von Information und Zahlen in einem Rechner und erkennen die Bedeutung von Algorithmieren, Programmieren und Softwareentwicklung. Die Studierenden entwickeln Fähigkeiten wie logisches Denken und kreatives Arbeiten und sind vertraut mit der Rolle der angewandten Logik im modernen Spektrum von Informatik und Medien.  </t>
  </si>
  <si>
    <t xml:space="preserve">Vorlesung: 3 SWS Übung: 1 SWS  </t>
  </si>
  <si>
    <t xml:space="preserve">Prof. Dr. Michael Syrjakow, Prof. Dr. Jochen Heinsohn  </t>
  </si>
  <si>
    <t>InLo</t>
  </si>
  <si>
    <t>Informatik und Logik</t>
  </si>
  <si>
    <t>Güting R., Dieker St.: Algorithmen und Datenstrukturen. (2. Aufl.), Teubner 2003 Ottmann Th., Widmayer P.: Algorithmen und Datenstrukturen. Spektrum Akademischer Verlag 1996 Cormen T.H., Leiserson C.E., Rivest R.L., Stein C.: Introduction to Algorithms, Second Edition., MIT Press, McGraw-Hill, 2001 Sedgewick R.: Algorithmen. (2. Aufl.), Addison Wesley 2003</t>
  </si>
  <si>
    <t xml:space="preserve">Algorithmen: Komplexitätsanalyse, asymptotische Analyse, Komplexitätsklassen Datenstrukturen   elementare Datenstrukturen Bäume und Graphen Suchen und Sortieren Mustererkennung Rekursion Graphenalgorithmen Fallstudien </t>
  </si>
  <si>
    <t xml:space="preserve">Die Studierenden kennen Standardalgorithmen für typische Problemstellungen aus den Bereichen Suchen, Sortieren, Mustererkennung, Rekursion, Bäume und Graphen. Sie erwerben die Fähigkeit, Algorithmen anzuwenden, zu konstruieren und zu implementieren. Sie können die Leistungsfähigkeit von Algorithmen abschätzen und beurteilen. Sie kennen die Datenstrukturen Liste, Array, verkettete Liste, Stapel, Schlange, Baum, Graph. Sie erfahren anhand von konkreten Anwendungen die Bedeutung der Mathematik für die Informatik. Sie kennen in konkreten Problemstellungen der Informatik das nötige mathematische Handwerkszeug und können es anwenden.  </t>
  </si>
  <si>
    <t xml:space="preserve">Abitur, gleichzeitiger Besuch der anderen Lehrveranstaltungen im 1. Semester  </t>
  </si>
  <si>
    <t xml:space="preserve">Prof. Dr. Reiner Creutzburg  </t>
  </si>
  <si>
    <t>ADIK</t>
  </si>
  <si>
    <t>Algorithmen und Datenstrukturen</t>
  </si>
  <si>
    <t>Hagerty R.: Diskrete Mathematik für Informatiker, Bonn: Addison-Wesley, 2004 Schubert M.: Mathematik für Informatiker. Wiesbaden: Vieweg und Teubner Verlag 2009 Socher R.: Mathematik für Informatiker. München: Hanser 2011 Teschl S. und Teschl G.: Mathematik für Informatiker, Band 1, Diskrete Mathematik und Lineare Algebra. 3. Aufl. Berlin, Heidelberg: Springer 2008</t>
  </si>
  <si>
    <t xml:space="preserve">Mengen und Mengenoperationen, Potenzmenge, kartesisches Produkt, Binomialkoeffizienten Relationen (Äquivalenzrelationen und -klassen) Funktionen (injektive, surjektive, bijektive Funktionen, Umkehrfunktion, Verkettung von Funktionen, trigonometrische und Arcusfunktionen) Primzahlen, Teilbarkeit und modulare Arithmetik (Kongruenzrelation, Prüfziffern) Rechnen in Zm, erweiterter euklidischer Algorithmus Fakultät und Binomialkoeffizienten Folgen, Reihen und Konvergenz Grundzüge der Differenzialrechnung  </t>
  </si>
  <si>
    <t xml:space="preserve">Die Studierenden verlieren ihre Scheu vor der Mathematik. Die Studierenden erfahren anhand von konkreten Anwendungen die Bedeutung der Mathematik für die Informatik. Sie kennen in konkreten Problemstellungen der Informatik das nötige mathematische Handwerkszeug und können es anwenden. Sie sind mit mathematischen Denkweisen vertraut (Abstraktion, Präzision, logisches Schlussfolgern und Argumentieren). Sie haben sich die mathematische Formelsprache angeeignet. Sie können Sachverhalte in unterschiedlichen Darstellungen (grafische Darstellung / Formeldarstellung) formulieren und von einer Darstellung in die andere übersetzen. Sie sind mit abstrakten Konzepten wie Äquivalenzklassen, injektive/surjektive/bijektive Funktionen, Umkehrfunktion, Konvergenz, vertraut. Sie können folgende Problemstellungen selbständig lösen: - Mithilfe des Mengenbegriffs modellieren - Mithilfe des Funktionsbegriffs modellieren   - Grenzwerte von Zahlenfolgen bestimmen - Wert von geometrischen Reihen bestimmen - Ableitungen von beliebigen Funktionen berechnen - Rechnen in Zm </t>
  </si>
  <si>
    <t>Mathematik I</t>
  </si>
  <si>
    <t>Literatur</t>
  </si>
  <si>
    <t>Medienformen</t>
  </si>
  <si>
    <t>Studien-/Prüfungsleistungen</t>
  </si>
  <si>
    <t>Inhalt</t>
  </si>
  <si>
    <t>Angestrebte Lernergebnisse</t>
  </si>
  <si>
    <t>Empfohlene Voraussetzungen</t>
  </si>
  <si>
    <t>Voraussetzungen nach PO</t>
  </si>
  <si>
    <t>Kreditpunkte</t>
  </si>
  <si>
    <t>Arbeitsaufwand</t>
  </si>
  <si>
    <t>Lehrform/SWS</t>
  </si>
  <si>
    <t>Zuordnung zum Curriculum</t>
  </si>
  <si>
    <t>Sprache</t>
  </si>
  <si>
    <t>Dozent(in)</t>
  </si>
  <si>
    <t>Modulverantwortlich(er)</t>
  </si>
  <si>
    <t>Studiensemester</t>
  </si>
  <si>
    <t>Kürzel</t>
  </si>
  <si>
    <t>Nr.</t>
  </si>
  <si>
    <t>Modulbezeichnung DE</t>
  </si>
  <si>
    <t>Datenbanken</t>
  </si>
  <si>
    <t>Datenverarbeitung mit MATLAB™</t>
  </si>
  <si>
    <t>Grundlagen des Cloud Computing</t>
  </si>
  <si>
    <t>Optimierungsalgorithmen</t>
  </si>
  <si>
    <t>Komplexpraktikum</t>
  </si>
  <si>
    <t>Angewandte Kryptographie</t>
  </si>
  <si>
    <t>Datenbankprogrammierung</t>
  </si>
  <si>
    <t>Datenvisualisierung</t>
  </si>
  <si>
    <t>JEE-Technologien und Anwendungen</t>
  </si>
  <si>
    <t>Mobile Anwendungen und Systeme</t>
  </si>
  <si>
    <t>Sicherheit mobiler und verteilter Systeme</t>
  </si>
  <si>
    <t>Autonome Mobile Systeme</t>
  </si>
  <si>
    <t>Cross-Device-Interaktion</t>
  </si>
  <si>
    <t>Enterprise Anwendungen</t>
  </si>
  <si>
    <t>Mathematics I</t>
  </si>
  <si>
    <t>Algorithms and Data structures</t>
  </si>
  <si>
    <t>Informatics and Logic</t>
  </si>
  <si>
    <t>Programming I</t>
  </si>
  <si>
    <t>Technical Informatics and Media Technology</t>
  </si>
  <si>
    <t>Project-oriented Studies</t>
  </si>
  <si>
    <t>English</t>
  </si>
  <si>
    <t>Mathematics II</t>
  </si>
  <si>
    <t>Formal Languages / Automata Theory</t>
  </si>
  <si>
    <t>Operating Systems/Web Computing</t>
  </si>
  <si>
    <t>Programming II</t>
  </si>
  <si>
    <t>Computer Organization</t>
  </si>
  <si>
    <t xml:space="preserve"> Media Design</t>
  </si>
  <si>
    <t>Mediengestaltung</t>
  </si>
  <si>
    <t>Mathematics III</t>
  </si>
  <si>
    <t>Databases</t>
  </si>
  <si>
    <t>Operating Systems/Computer Networks</t>
  </si>
  <si>
    <t>Programming III</t>
  </si>
  <si>
    <t>Alternative Programming Paradigms</t>
  </si>
  <si>
    <t>Computer Animation</t>
  </si>
  <si>
    <t>Data Processing with MATLAB™</t>
  </si>
  <si>
    <t>Introduction to MATLAB</t>
  </si>
  <si>
    <t>Fundamentals of Cloud Computing</t>
  </si>
  <si>
    <t>Fundamentals of Audio and Video</t>
  </si>
  <si>
    <t>Fundamentals of security</t>
  </si>
  <si>
    <t>Microcomputing technology</t>
  </si>
  <si>
    <t>Microprocessors</t>
  </si>
  <si>
    <t>Optimization Algorithms</t>
  </si>
  <si>
    <t>Lab Placement</t>
  </si>
  <si>
    <t>Software Engineering</t>
  </si>
  <si>
    <t xml:space="preserve"> Applied Cryptography</t>
  </si>
  <si>
    <t>Biometrics in IT Security</t>
  </si>
  <si>
    <t>Computer Graphics</t>
  </si>
  <si>
    <t>C# and .NET Programming</t>
  </si>
  <si>
    <t>Database Programming</t>
  </si>
  <si>
    <t>Data Visualization</t>
  </si>
  <si>
    <t>Digital Signal and Image Processing</t>
  </si>
  <si>
    <t>Digital Filmmaking</t>
  </si>
  <si>
    <t>Fundamentals of Knowledge Processing</t>
  </si>
  <si>
    <t>Fundamentals of Interactive Media</t>
  </si>
  <si>
    <t>JEE Technologies and Applications</t>
  </si>
  <si>
    <t>Machine-oriented Programming</t>
  </si>
  <si>
    <t>Mathematical Programming</t>
  </si>
  <si>
    <t>Mobile Applications and Systems</t>
  </si>
  <si>
    <t>Object-oriented Scripting Languages</t>
  </si>
  <si>
    <t>Screen and Motion Design</t>
  </si>
  <si>
    <t>Security of Mobile and Distributed Systems</t>
  </si>
  <si>
    <t>General Studies III  Course: Communicative Competence</t>
  </si>
  <si>
    <t>General Studies III  Course: Fundamentals of Project Management</t>
  </si>
  <si>
    <t>General Studies IV  Course: Ethics</t>
  </si>
  <si>
    <t>General Studies IV  Course: Media Law</t>
  </si>
  <si>
    <t>Project</t>
  </si>
  <si>
    <t>Introduction to Scientific Writing</t>
  </si>
  <si>
    <t>Autonomous Mobile Systems</t>
  </si>
  <si>
    <t>Cross-Device Interaction</t>
  </si>
  <si>
    <t>Embedded Systems</t>
  </si>
  <si>
    <t>EEnterprise Applications</t>
  </si>
  <si>
    <t>Noisemaking (Foley) and Sound Design</t>
  </si>
  <si>
    <t>Media Psychology</t>
  </si>
  <si>
    <t>Media Technology Audio</t>
  </si>
  <si>
    <t>Multimedia Production</t>
  </si>
  <si>
    <t>Software Quality</t>
  </si>
  <si>
    <t>System Design</t>
  </si>
  <si>
    <t>Knowledge-based Systems in Health Care</t>
  </si>
  <si>
    <t>General Studies I: Business Administration</t>
  </si>
  <si>
    <t>General Studies II  Course: Computer Science and Society</t>
  </si>
  <si>
    <t>General Studies II  Course: Law</t>
  </si>
  <si>
    <t>Bachelor Seminar</t>
  </si>
  <si>
    <t>Bachelor Thesis</t>
  </si>
  <si>
    <t>Supervised Practical Project / Practical Seminar</t>
  </si>
  <si>
    <t>CourseCode</t>
  </si>
  <si>
    <t>Module</t>
  </si>
  <si>
    <t>Name DE</t>
  </si>
  <si>
    <t>Name EN</t>
  </si>
  <si>
    <t>Media Design</t>
  </si>
  <si>
    <t>Applied Cryptography</t>
  </si>
  <si>
    <t>BIFK</t>
  </si>
  <si>
    <t>BACS</t>
  </si>
  <si>
    <t>BMZK</t>
  </si>
  <si>
    <t>Rolf-Socher</t>
  </si>
  <si>
    <t>Reiner-Creutzburg</t>
  </si>
  <si>
    <t>Michael-Syrjakow</t>
  </si>
  <si>
    <t>Gabriele-Schmidt</t>
  </si>
  <si>
    <t>Gerald-Kell</t>
  </si>
  <si>
    <t>Annett-Kitsche</t>
  </si>
  <si>
    <t>Karl-Heinz-Jaenicke</t>
  </si>
  <si>
    <t>Alexander-Urban</t>
  </si>
  <si>
    <t>Susanne-Busse</t>
  </si>
  <si>
    <t>Martin-Schaffoener</t>
  </si>
  <si>
    <t>Harald-Loose</t>
  </si>
  <si>
    <t>Claus-Vielhauer</t>
  </si>
  <si>
    <t>Jochen-Heinsohn</t>
  </si>
  <si>
    <t>Stefan-Kim</t>
  </si>
  <si>
    <t>Thomas-Schrader</t>
  </si>
  <si>
    <t>Eberhard-Hasche</t>
  </si>
  <si>
    <t>Thomas-Preuss</t>
  </si>
  <si>
    <t>Martin-Christof-Kindsmueller</t>
  </si>
  <si>
    <t>Ulrich-Baum</t>
  </si>
  <si>
    <t>StudiendekanIn-des-Studiengangs</t>
  </si>
  <si>
    <t>Sven-Buchholz</t>
  </si>
  <si>
    <t>Juergen-Schwill</t>
  </si>
  <si>
    <t>AccountablePerson</t>
  </si>
  <si>
    <t>"</t>
  </si>
  <si>
    <t>TurtleCode</t>
  </si>
  <si>
    <t>isPartOf</t>
  </si>
  <si>
    <t>Modulverantwortliche</t>
  </si>
  <si>
    <t>Vorlesung</t>
  </si>
  <si>
    <t>Übung</t>
  </si>
  <si>
    <t>Übungen</t>
  </si>
  <si>
    <t>Übung/Laborpraktika</t>
  </si>
  <si>
    <t>Laborpraktika</t>
  </si>
  <si>
    <t>Übung/Projekt</t>
  </si>
  <si>
    <t>Seminar</t>
  </si>
  <si>
    <t>Projektlabor/Laborpraktika</t>
  </si>
  <si>
    <t xml:space="preserve">Grundkenntnisse in diskreter Mathematik, Kenntnisse des Aufbaus und der Funktionsweise von Rechnernetzen  </t>
  </si>
  <si>
    <t xml:space="preserve">Beherrschung der Konzepte der objektorientierten und der prozeduralen Programmierung, praktische Programmiererfahrungen in den Programmiersprachen JAVA und C++ </t>
  </si>
  <si>
    <t xml:space="preserve">Anwendungsbereite Kenntnisse in:  Analysis und numerische Mathematik, Lineare Algebra, Objektorientierte Programmierung, Grundlagen der Signal- und Bildverarbeitung  </t>
  </si>
  <si>
    <t>PIK1, PIK2, GlCC</t>
  </si>
  <si>
    <t xml:space="preserve">ReOr, Programmierung  </t>
  </si>
  <si>
    <t>MIK1, MIK2, PIK1, PIK2</t>
  </si>
  <si>
    <t xml:space="preserve">Mind. 120 CP erforderlich für Beginn des Praxisprojekts. Das Praxisseminar kann bereits im 4. Studiensemester begonnen werden.  </t>
  </si>
  <si>
    <t>HuCI, GlIM</t>
  </si>
  <si>
    <t>PIK1, PIK2, GlCC, JETA</t>
  </si>
  <si>
    <t>MGMD, GlAV</t>
  </si>
  <si>
    <t>PIK1, PIK2, PIK3, SEIK</t>
  </si>
  <si>
    <t xml:space="preserve">PIK1, PIK2, Grundlagen Verteilter Systeme  </t>
  </si>
  <si>
    <t>Mind. 120 CP erforderlich für Beginn des Praxisprojekts. Das Praxisseminar kann bereits im 4. Studiensemester begonnen werden.</t>
  </si>
  <si>
    <t>Das Bachelorseminar kann im 5. Studiensemester begonnen, jedoch erst mit Abgabe der Bachelorarbeit abgeschlossen werden.</t>
  </si>
  <si>
    <t>Das Thema der Bachelorarbeit kann nur erhalten, wer alle Prüfungs- und Studienleistungen, die laut Regelstudienplan bis einschließlich des 5. Semesters zu erbringen sind, sowie die Praxisphase erfolgreich absolviert hat.</t>
  </si>
  <si>
    <t>Abitur, gleichzeitiger Besuch der anderen Lehrveranstaltungen im 1. Semester</t>
  </si>
  <si>
    <t>Propädeutikum wird empfohlen</t>
  </si>
  <si>
    <t>Abitur oder Sprachkundigenprüfungen auf gleichem Niveau</t>
  </si>
  <si>
    <t>Grundlegende Programmierkenntnisse, Grundkenntnisse in HTML</t>
  </si>
  <si>
    <t>PIL1</t>
  </si>
  <si>
    <t>Beherrschung der Konzepte der prozeduralen und objektorientierten Programmierung. Praktische Programmiererfahrungen in der Programmiersprache JAVA</t>
  </si>
  <si>
    <t>Erste praktische Programmiererfahrungen</t>
  </si>
  <si>
    <t>Grundlagen Digitaler Medien</t>
  </si>
  <si>
    <t>Grundkenntnisse in Digitaltechnik, Rechnerorganisation und Informationstechnik</t>
  </si>
  <si>
    <t>Grundlagen der Technischen Informatik, Rechnerorganisation, Programmierung</t>
  </si>
  <si>
    <t>Grundkenntnisse in diskreter Mathematik, Kenntnisse des Aufbaus und der Funktionsweise von Rechnernetzen</t>
  </si>
  <si>
    <t>GrCC</t>
  </si>
  <si>
    <t>Spaß am Programmieren, Interesse an JavaScript</t>
  </si>
  <si>
    <t>Anwendungsbereite Kenntnisse in:Analysis und numerische Mathematik, Lineare Algebra, Objektorientierte Programmierung, Grundlagen der Signal- und Bildverarbeitung</t>
  </si>
  <si>
    <t>Englischkenntnisse, Portfolio mit Arbeiten aus dem Bereich Digitale Medien (Teilnehmerzahl unter Umständen begrenzt)</t>
  </si>
  <si>
    <t>Programmierung</t>
  </si>
  <si>
    <t>Grundlagen Verteilter Systeme</t>
  </si>
  <si>
    <t>Gute Englischkenntnisse</t>
  </si>
  <si>
    <t>Pflichtfächer der Fachsemester 1- 4 des Studiengangs</t>
  </si>
  <si>
    <t>Grundkenntnisse in Digitaltechnik, Mikrocomputertechnik und Programmiertechniken</t>
  </si>
  <si>
    <t>CP</t>
  </si>
  <si>
    <t>InteractivityType</t>
  </si>
  <si>
    <t>TurtleCode interactivityType</t>
  </si>
  <si>
    <t>TurtleCode CP</t>
  </si>
  <si>
    <t>TurtleCode Prereq Module</t>
  </si>
  <si>
    <t>Text PO</t>
  </si>
  <si>
    <t>Turtle Text PO</t>
  </si>
  <si>
    <t>Turtle PO gesamt</t>
  </si>
  <si>
    <t>Turtle Empf. Vorr. Module</t>
  </si>
  <si>
    <t>Turtle Empf. Vorr. Text</t>
  </si>
  <si>
    <t>Turtle Empf. Vorr. gesamt</t>
  </si>
  <si>
    <t>Turtle alles zusammen</t>
  </si>
  <si>
    <t>Modulbezeichnung EN</t>
  </si>
  <si>
    <t>jedes Wintersemester</t>
  </si>
  <si>
    <t>jedes Sommersemester</t>
  </si>
  <si>
    <t>CourseMode</t>
  </si>
  <si>
    <t>hasCourseInstance</t>
  </si>
  <si>
    <t>timeRequired</t>
  </si>
  <si>
    <t>1 Semester</t>
  </si>
  <si>
    <t>Identifier</t>
  </si>
  <si>
    <t>Alle-Professoren-und-akademischen-Mitarbeiter-des-FBI</t>
  </si>
  <si>
    <t>Christoph-Reinecke</t>
  </si>
  <si>
    <t>Roland-Uhl</t>
  </si>
  <si>
    <t>Matthias-Homeister</t>
  </si>
  <si>
    <t>Thomas-Preuß</t>
  </si>
  <si>
    <t>Katja-Orlowski</t>
  </si>
  <si>
    <t>Alle-Lehrenden-des-FBI</t>
  </si>
  <si>
    <t>Ingo-Boersch</t>
  </si>
  <si>
    <t>Andreas-Johannsen</t>
  </si>
  <si>
    <t>Michaela-Schroeter</t>
  </si>
  <si>
    <t>Mario-Toense</t>
  </si>
  <si>
    <t>Gerd-Weckbecker</t>
  </si>
  <si>
    <t>instructor</t>
  </si>
  <si>
    <t>Alle-pruefungsberechtigten-Lehrenden-des-FBI</t>
  </si>
  <si>
    <t>Turtle gesamt</t>
  </si>
  <si>
    <t>module:MIK1</t>
  </si>
  <si>
    <t>module:ADIK</t>
  </si>
  <si>
    <t>module:InLo</t>
  </si>
  <si>
    <t>module:PIK1</t>
  </si>
  <si>
    <t>module:TIMT</t>
  </si>
  <si>
    <t>module:PSIK</t>
  </si>
  <si>
    <t>module:EnIK</t>
  </si>
  <si>
    <t>module:MIK2</t>
  </si>
  <si>
    <t>module:FSAT</t>
  </si>
  <si>
    <t>module:BSWC</t>
  </si>
  <si>
    <t>module:PIK2</t>
  </si>
  <si>
    <t>module:ReOr</t>
  </si>
  <si>
    <t>module:MGMD</t>
  </si>
  <si>
    <t>module:MIK3</t>
  </si>
  <si>
    <t>module:DBIK</t>
  </si>
  <si>
    <t>module:BSRN</t>
  </si>
  <si>
    <t>module:PIK3</t>
  </si>
  <si>
    <t>module:GrSi</t>
  </si>
  <si>
    <t>module:AlPP</t>
  </si>
  <si>
    <t>module:CoAn</t>
  </si>
  <si>
    <t>module:DVML</t>
  </si>
  <si>
    <t>module:EfML</t>
  </si>
  <si>
    <t>module:GlAV</t>
  </si>
  <si>
    <t>module:GlCC</t>
  </si>
  <si>
    <t>module:HuCI</t>
  </si>
  <si>
    <t>module:MiCT</t>
  </si>
  <si>
    <t>module:MiPr</t>
  </si>
  <si>
    <t>module:OpAl</t>
  </si>
  <si>
    <t>module:KoPr</t>
  </si>
  <si>
    <t>module:SEIK</t>
  </si>
  <si>
    <t>module:AKrG</t>
  </si>
  <si>
    <t>module:BITS</t>
  </si>
  <si>
    <t>module:CoGr</t>
  </si>
  <si>
    <t>module:CNPr</t>
  </si>
  <si>
    <t>module:DBPr</t>
  </si>
  <si>
    <t>module:DaVi</t>
  </si>
  <si>
    <t>module:DSBV</t>
  </si>
  <si>
    <t>module:DiFi</t>
  </si>
  <si>
    <t>module:GlWV</t>
  </si>
  <si>
    <t>module:GlIM</t>
  </si>
  <si>
    <t>module:InMC</t>
  </si>
  <si>
    <t>module:JETA</t>
  </si>
  <si>
    <t>module:MOPr</t>
  </si>
  <si>
    <t>module:MaPr</t>
  </si>
  <si>
    <t>module:MoAS</t>
  </si>
  <si>
    <t>module:OOSS</t>
  </si>
  <si>
    <t>module:ReAr</t>
  </si>
  <si>
    <t>module:ScMD</t>
  </si>
  <si>
    <t>module:SMVS</t>
  </si>
  <si>
    <t>module:SG3C</t>
  </si>
  <si>
    <t>module:SG3P</t>
  </si>
  <si>
    <t>module:SG4E</t>
  </si>
  <si>
    <t>module:SG4M</t>
  </si>
  <si>
    <t>module:Proj</t>
  </si>
  <si>
    <t>module:EiWS</t>
  </si>
  <si>
    <t>module:AuMS</t>
  </si>
  <si>
    <t>module:CrDI</t>
  </si>
  <si>
    <t>module:EiSy</t>
  </si>
  <si>
    <t>module:EnAn</t>
  </si>
  <si>
    <t>module:GeMa</t>
  </si>
  <si>
    <t>module:MePs</t>
  </si>
  <si>
    <t>module:MTAu</t>
  </si>
  <si>
    <t>module:MMPr</t>
  </si>
  <si>
    <t>module:SWQu</t>
  </si>
  <si>
    <t>module:SyEn</t>
  </si>
  <si>
    <t>module:WBSM</t>
  </si>
  <si>
    <t>module:SG1B</t>
  </si>
  <si>
    <t>module:SG2I</t>
  </si>
  <si>
    <t>module:SG2R</t>
  </si>
  <si>
    <t>module:BPPr</t>
  </si>
  <si>
    <t>module:BaSe</t>
  </si>
  <si>
    <t>module:BaAr</t>
  </si>
  <si>
    <t>Sprache je Studiengang</t>
  </si>
  <si>
    <t>de</t>
  </si>
  <si>
    <t>en</t>
  </si>
  <si>
    <t>zahlreiche englischsprachige Materialien</t>
  </si>
  <si>
    <t xml:space="preserve">auf Antrag in weiteren Sprachen </t>
  </si>
  <si>
    <t>ProgrCode</t>
  </si>
  <si>
    <t>TurtleCodeBasic</t>
  </si>
  <si>
    <t>TurtleLanguage</t>
  </si>
  <si>
    <t>Pflichtmodul</t>
  </si>
  <si>
    <t xml:space="preserve">Pflichtmodul </t>
  </si>
  <si>
    <t>Wahlpflichtmodul</t>
  </si>
  <si>
    <t>Modul im Studium Generale</t>
  </si>
  <si>
    <t>Modultyp</t>
  </si>
  <si>
    <t>Turtle ProgrSpecProp_ModType</t>
  </si>
  <si>
    <t>TurtleCodeValueReferences</t>
  </si>
  <si>
    <t>TurtleProgrSpecEntities</t>
  </si>
  <si>
    <t xml:space="preserve"> </t>
  </si>
  <si>
    <t>TurtleCode Gesamt</t>
  </si>
  <si>
    <t>1</t>
  </si>
  <si>
    <t>2</t>
  </si>
  <si>
    <t>3</t>
  </si>
  <si>
    <t>4</t>
  </si>
  <si>
    <t>5</t>
  </si>
  <si>
    <t>6</t>
  </si>
  <si>
    <t>BIFK, 3. oder 5. Sem.; BACS, 3. Sem.</t>
  </si>
  <si>
    <t>Turtle ProgrSpecProp_StudySem</t>
  </si>
  <si>
    <t>SWS</t>
  </si>
  <si>
    <t>Turtle ProgrSpecProp_SWS</t>
  </si>
  <si>
    <t>Eigenstudium</t>
  </si>
  <si>
    <t>Präsenzstudium</t>
  </si>
  <si>
    <t>TurtleCode ReferenceSpecification</t>
  </si>
  <si>
    <t>TurtleCode gesamt</t>
  </si>
  <si>
    <t>Tafel und Kreide</t>
  </si>
  <si>
    <t>Overhead-Projektor</t>
  </si>
  <si>
    <t>Beamer</t>
  </si>
  <si>
    <t>Internet- und rechnergestützte Beispiele und Simulationen</t>
  </si>
  <si>
    <t>Vorlesung mit gemischten Medien (überwiegend Tafel auch Beamer und Folien)</t>
  </si>
  <si>
    <t>Übungen an der Tafel.</t>
  </si>
  <si>
    <t>Vorlesung mit gemischten Medien (überwiegend Tafel, Folien, Beamer)</t>
  </si>
  <si>
    <t xml:space="preserve">Übungen am Computer </t>
  </si>
  <si>
    <t>Beamer und Audiotechnik in den Vorlesungen</t>
  </si>
  <si>
    <t>Übungen am Computer</t>
  </si>
  <si>
    <t>Angeleitete und selbstorganisierte Gruppenarbeit</t>
  </si>
  <si>
    <t>Laborübungen</t>
  </si>
  <si>
    <t>Web-basierte Unterstützung.</t>
  </si>
  <si>
    <t>Seminaristische Unterrichtsform im Wechsel verschiedener Sprachtätigkeiten unter Einbeziehung des Sprachlabors und entsprechender Unterrichtsmittel</t>
  </si>
  <si>
    <t>Integration von Selbststudienteilen</t>
  </si>
  <si>
    <t>Online-Learning und selbständigen Internetrecherchen</t>
  </si>
  <si>
    <t>Vorlesung mit Folien und Tafeleinsatz</t>
  </si>
  <si>
    <t>Übungen in Kleingruppen.</t>
  </si>
  <si>
    <t>Übungen an der Tafel und am Computer</t>
  </si>
  <si>
    <t>Vorlesung (digitale Präsentationsfolien)</t>
  </si>
  <si>
    <t>E-Learningin Moodle-Lernplattform</t>
  </si>
  <si>
    <t>Aufgaben am Computer</t>
  </si>
  <si>
    <t>Übungen am Computer und an der Tafel</t>
  </si>
  <si>
    <t>Vorlesung mit gemischten Medien (überwiegend Tafel, Beamer)</t>
  </si>
  <si>
    <t>Ausarbeitung eines Themas in der Kleingruppe und Vortrag</t>
  </si>
  <si>
    <t>Vorlesung mit gemischten Medien (Beamer und Folien und Tafel)</t>
  </si>
  <si>
    <t>Übungen im PC-Hörsaal in kleinen Gruppen</t>
  </si>
  <si>
    <t>Vorlesung mit gemischten Medien (digitale Präsentationsfolien, Tafel)</t>
  </si>
  <si>
    <t>Vorlesung mit gemischten Medien (überwiegend Beamer, Tafel, Folien)</t>
  </si>
  <si>
    <t>E-Learning in Moodle-Lernplattform</t>
  </si>
  <si>
    <t>Vorlesung mit gemischten Medien (überwiegend Beamer, Folienund Tafel)</t>
  </si>
  <si>
    <t>Vorlesung mit gemischten Medien (digitale Präsentationsfolien, Interaktive Elemente)</t>
  </si>
  <si>
    <t>(Gruppen-)Aufgaben mit und ohne Computer</t>
  </si>
  <si>
    <t>Lehrmaterialien</t>
  </si>
  <si>
    <t>Aufgaben und Vorlesungsmanuskripte in elektronischer Form</t>
  </si>
  <si>
    <t xml:space="preserve">Laborpraktika und Übungen am Computer </t>
  </si>
  <si>
    <t xml:space="preserve">Übungen an der Tafel und am Computer </t>
  </si>
  <si>
    <t>Übungen mit und ohne Computereinsatz</t>
  </si>
  <si>
    <t>Verschiedene Laborversuche</t>
  </si>
  <si>
    <t>Vorlesung mit gemischten Medien (überwiegend Tafel, Folien und Beamer)</t>
  </si>
  <si>
    <t>Übungen am Computer im Team</t>
  </si>
  <si>
    <t>Beamer Internet- und rechnergestützte Beispiele und Simulationen</t>
  </si>
  <si>
    <t>Vorlesung mit gemischten Medien (überwiegend Beamer, Tafel)</t>
  </si>
  <si>
    <t>Übungen am Computer unter Verwendung von zwei DBMS im Vergleich (derzeit Oracle und MySQL)</t>
  </si>
  <si>
    <t>Vorlesung mit gemischten Medien (Folien, Videos) Übungen am Computer Moodle Online Plattform</t>
  </si>
  <si>
    <t>Vorlesung mit gemischten Medien (Beamer, Folienund Tafel)</t>
  </si>
  <si>
    <t>Übungen u.a. im PC-Hörsaal in kleinen Gruppen</t>
  </si>
  <si>
    <t>Audio</t>
  </si>
  <si>
    <t>Text</t>
  </si>
  <si>
    <t>Folienpräsentation mit Beamer</t>
  </si>
  <si>
    <t xml:space="preserve">Arbeit am Computer </t>
  </si>
  <si>
    <t>Moodle</t>
  </si>
  <si>
    <t>Wikis</t>
  </si>
  <si>
    <t>Video-Konferenz</t>
  </si>
  <si>
    <t>Seminar mit Dozentenvorträgen</t>
  </si>
  <si>
    <t>Gruppenarbeit und flankierenden Laborübungen</t>
  </si>
  <si>
    <t>Seminaristisch</t>
  </si>
  <si>
    <t xml:space="preserve">Seminar gemischten Medien (überwiegend Tafel, Folien, Beamer) </t>
  </si>
  <si>
    <t>Tafel</t>
  </si>
  <si>
    <t>Laptops</t>
  </si>
  <si>
    <t>Vorlesung mit gemischten Medien (Beamer, Folien und Tafel)</t>
  </si>
  <si>
    <t>Übungen u.a. im KI-Labor in kleinen Gruppen an Robotern</t>
  </si>
  <si>
    <t>Vorlesung mit gemischten Medien (überwiegend Computer, Folien)</t>
  </si>
  <si>
    <t>Übungen vor Ort Moodle Online Plattform</t>
  </si>
  <si>
    <t>Laborpraktika und Übungen am Computer</t>
  </si>
  <si>
    <t>Flipchart</t>
  </si>
  <si>
    <t>Arbeiten in Kleingruppen allein und mit dem Dozenten</t>
  </si>
  <si>
    <t>Präsentation der Gruppenergebnisse im Plenum mit gemischten Medien (überwiegend Tafel, Folien, Beamer)</t>
  </si>
  <si>
    <t>Vorlesung mit integrierter Übung (Fallbesprechung) unter Verwendung von Präsentationsmedien</t>
  </si>
  <si>
    <t>Vorträge in audiovisueller Form</t>
  </si>
  <si>
    <t>über Beamer und bei Bedarf über audiotechnische Anlagen</t>
  </si>
  <si>
    <t>Vorlesung mit gemischten Medien (überwiegend Folien und Beamer)</t>
  </si>
  <si>
    <t>Overhead-Projektor und Beamer</t>
  </si>
  <si>
    <t>Film und Foto</t>
  </si>
  <si>
    <t>Beamer und OHP</t>
  </si>
  <si>
    <t>TurtleCode ReferenceSpecification1</t>
  </si>
  <si>
    <t>TurtleCode ReferenceSpecification2</t>
  </si>
  <si>
    <t>TurtleCode DetailsSpecification1</t>
  </si>
  <si>
    <t>TurtleCode DetailsSpecification2</t>
  </si>
  <si>
    <t>TurtleCode DetailsSpecification3</t>
  </si>
  <si>
    <t>Medienformen1</t>
  </si>
  <si>
    <t>Medienformen2</t>
  </si>
  <si>
    <t>Medienformen3</t>
  </si>
  <si>
    <t>TurtleCode Specifications Gesamt</t>
  </si>
  <si>
    <t xml:space="preserve">Belegarbeit mit mündlichem Gespräch (Entwicklung einer App in Teamarbeit) Semesterbegleitende Leistungen können in die Bewertung   einbezogen werden. </t>
  </si>
  <si>
    <t>Klausur</t>
  </si>
  <si>
    <t>Semesterbegleitende Leistungen können in die Bewertung einbezogen werden</t>
  </si>
  <si>
    <t>Vollständige Teilnahme am 1. Teil</t>
  </si>
  <si>
    <t>im 2. Veranstaltungsteil nachgewiesene Bearbeitung einer Gruppenaufgabe inklusive Präsentation und Dokumentation der Ergebnisse. (ohne Benotung)</t>
  </si>
  <si>
    <t>Kombination aus:CV, Bewerbung und Handout auf Englisch</t>
  </si>
  <si>
    <t>Präsentation und Diskussion</t>
  </si>
  <si>
    <t xml:space="preserve">Klausur </t>
  </si>
  <si>
    <t>Belegarbeit mit mündlichem Gespräch</t>
  </si>
  <si>
    <t>Klausur (120 Minuten)</t>
  </si>
  <si>
    <t>Semesterbegleitende Leistungen Bewertung einbezogen werden</t>
  </si>
  <si>
    <t>mündliche Prüfung</t>
  </si>
  <si>
    <t>Belegarbeit mit mündlichem Gespräch (ohne Benotung)</t>
  </si>
  <si>
    <t>Mündliche Prüfung</t>
  </si>
  <si>
    <t>Belegarbeit mit mündlichem Gespräch (Entwicklung einer App in Teamarbeit)</t>
  </si>
  <si>
    <t xml:space="preserve">Semesterbegleitende Leistungen können in die Bewertung einbezogen werden. </t>
  </si>
  <si>
    <t xml:space="preserve">Semesterbegleitende Leistungen können in die   Bewertung einbezogen werden. </t>
  </si>
  <si>
    <t>Erfolgreiche Bearbeitung der Gruppenarbeit</t>
  </si>
  <si>
    <t>Anfertigen einer Hausarbeit mit Kolloquium zu den Themen der Lehrveranstaltung</t>
  </si>
  <si>
    <t>mündliche Prüfung oder Klausur</t>
  </si>
  <si>
    <t>Semesterbegleitende Leistungen können in die   Bewertung einbezogen werden</t>
  </si>
  <si>
    <t>Semesterbegleitende Leistungen können mit einbezogen werden</t>
  </si>
  <si>
    <t>Klausurbegleitende Leistungen können in die Bewertung einbezogen werden</t>
  </si>
  <si>
    <t>Belegarbeit</t>
  </si>
  <si>
    <t>Teilnahme am Seminar (Anwesenheitspflicht)</t>
  </si>
  <si>
    <t>Vortrag mit undifferenzierter Bewertung</t>
  </si>
  <si>
    <t xml:space="preserve">Vorlage eines Praktikumszeugnisses </t>
  </si>
  <si>
    <t>Belegarbeit (Poster)</t>
  </si>
  <si>
    <t>Semesterbegleitende Leistungen (Anwesenheitspflicht, Seminarvortrag) können in die Bewertung einbezogen werden</t>
  </si>
  <si>
    <t>Abschlussarbeit</t>
  </si>
  <si>
    <t>Kolloquium</t>
  </si>
  <si>
    <t>Studien-/Prüfungsleistungen 1</t>
  </si>
  <si>
    <t>Studien-/Prüfungsleistungen 2</t>
  </si>
  <si>
    <t>Studien-/Prüfungsleistungen 3</t>
  </si>
  <si>
    <t>Studien-/Prüfungsleistungen 4</t>
  </si>
  <si>
    <t>TurtleCode DetailsSpecification4</t>
  </si>
  <si>
    <t>Mengen und Mengenoperationen, Potenzmenge,</t>
  </si>
  <si>
    <t>kartesisches Produkt, Binomialkoeffizienten</t>
  </si>
  <si>
    <t>Relationen (Äquivalenzrelationen und -klassen)</t>
  </si>
  <si>
    <t>Funktionen (injektive, surjektive, bijektive Funktionen, Umkehrfunktion, Verkettung von Funktionen, trigonometrische und Arcusfunktionen)</t>
  </si>
  <si>
    <t>Primzahlen, Teilbarkeit und modulare Arithmetik (Kongruenzrelation, Prüfziffern)</t>
  </si>
  <si>
    <t>Rechnen in Zm, erweiterter euklidischer Algorithmus</t>
  </si>
  <si>
    <t>Fakultät und Binomialkoeffizienten</t>
  </si>
  <si>
    <t>Folgen, Reihen und Konvergenz</t>
  </si>
  <si>
    <t>Grundzüge der Differenzialrechnung</t>
  </si>
  <si>
    <t>Content</t>
  </si>
  <si>
    <t>Alg1. Komplexitätsanalyse</t>
  </si>
  <si>
    <t>Alg2. asymptotische Analyse</t>
  </si>
  <si>
    <t>DSt1. elementare Datenstrukturen</t>
  </si>
  <si>
    <t>DSt2. Bäume und Graphen</t>
  </si>
  <si>
    <t>DSt3. Suchen und Sortieren</t>
  </si>
  <si>
    <t>DSt4. Mustererkennung</t>
  </si>
  <si>
    <t>DSt5. Rekursion</t>
  </si>
  <si>
    <t>DSt6. Graphenalgorithmen</t>
  </si>
  <si>
    <t>DSt7. Fallstudien</t>
  </si>
  <si>
    <t>Die Studierenden verlieren ihre Scheu vor der Mathematik.</t>
  </si>
  <si>
    <t>Die Studierenden erfahren anhand von konkreten Anwendungen die Bedeutung der Mathematik für die Informatik.</t>
  </si>
  <si>
    <t>Sie kennen in konkreten Problemstellungen der Informatik das nötige mathematische Handwerkszeug und können es anwenden.</t>
  </si>
  <si>
    <t>Sie sind mit mathematischen Denkweisen vertraut (Abstraktion, Präzision, logisches Schlussfolgern und Argumentieren).</t>
  </si>
  <si>
    <t>Sie haben sich die mathematische Formelsprache angeeignet.</t>
  </si>
  <si>
    <t>Sie können Sachverhalte in unterschiedlichen Darstellungen (grafische Darstellung / Formeldarstellung) formulieren und von einer Darstellung in die andere übersetzen.</t>
  </si>
  <si>
    <t>Sie sind mit abstrakten Konzepten wie Äquivalenzklassen, injektive/surjektive/bijektive Funktionen, Umkehrfunktion, Konvergenz, vertraut.</t>
  </si>
  <si>
    <t xml:space="preserve">Sie können folgende Problemstellungen selbständig lösen: - Mithilfe des Mengenbegriffs modellieren, - Mithilfe des Funktionsbegriffs modellieren, - Grenzwerte von Zahlenfolgen bestimmen, - Wert von geometrischen Reihen bestimmen, - Ableitungen von beliebigen Funktionen berechnen, - Rechnen in Zm </t>
  </si>
  <si>
    <t>Learning Result</t>
  </si>
  <si>
    <t>TurtleCode ReferenceDetails</t>
  </si>
  <si>
    <t>Kompetenztyp</t>
  </si>
  <si>
    <t>BloomTax</t>
  </si>
  <si>
    <t>Fach</t>
  </si>
  <si>
    <t>Selbst</t>
  </si>
  <si>
    <t>Understand</t>
  </si>
  <si>
    <t>Remember</t>
  </si>
  <si>
    <t>Apply</t>
  </si>
  <si>
    <t>TurtleCode CompeteceType</t>
  </si>
  <si>
    <t>Inf1. Informatik und ihre TeilgebieteInf1. Information und ihre Darstellung</t>
  </si>
  <si>
    <t>Inf2. Daten, Datentypen und Datenstrukturen</t>
  </si>
  <si>
    <t>Inf3. Zahlensysteme und Zahlendarstellung</t>
  </si>
  <si>
    <t>Inf4. prinzipieller Aufbau von Rechensystemen</t>
  </si>
  <si>
    <t>Inf5. Algorithmen</t>
  </si>
  <si>
    <t>Inf6. Programmiersprachen und Softwareentwicklung</t>
  </si>
  <si>
    <t>Log1. Aussagenlogik: Formeln, Syntax und Semantik, Boolesche Funktionen, semantische Äquivalenzen, Vereinfachung von Formeln, DNF und KNF, Resolventenverfahren, Hornformeln, Logisches Folgern</t>
  </si>
  <si>
    <t>Log2. Prädikatenlogik: Begriff der Formel, Formulieren von Sätzen in der Prädikatenlogik, Syntax und Semantik, Vereinfachen von Formeln der Prädikatenlogik, Unifikation und Resolution</t>
  </si>
  <si>
    <t xml:space="preserve">Log3. Andere Logiken (nur Ausblick) </t>
  </si>
  <si>
    <t>Die Studierenden lernen die Zusammenhänge zwischen wichtigen Teilgebieten der Informatik und Medien kennen, die Angewandte Logik nimmt dabei eine zentrale Rolle ein.</t>
  </si>
  <si>
    <t>Sie erwerben die Fähigkeit, die Bedeutung der tragenden Informatikfächer sowie deren Zusammenhänge im Curriculum zu erkennen.</t>
  </si>
  <si>
    <t>Sie beherrschen die Darstellung von Information und Zahlen in einem Rechner und erkennen die Bedeutung von Algorithmieren, Programmieren und Softwareentwicklung.</t>
  </si>
  <si>
    <t xml:space="preserve">Die Studierenden entwickeln Fähigkeiten wie logisches Denken und kreatives Arbeiten und sind vertraut mit der Rolle der angewandten Logik im modernen Spektrum von Informatik und Medien. </t>
  </si>
  <si>
    <t>Die Studierenden kennen Standardalgorithmen für typische Problemstellungen aus den Bereichen Suchen, Sortieren, Mustererkennung, Rekursion, Bäume und Graphen.</t>
  </si>
  <si>
    <t>Sie erwerben die Fähigkeit, Algorithmen anzuwenden, zu konstruieren und zu implementieren.</t>
  </si>
  <si>
    <t>Sie können die Leistungsfähigkeit von Algorithmen abschätzen und beurteilen.</t>
  </si>
  <si>
    <t>Sie kennen die Datenstrukturen Liste, Array, verkettete Liste, Stapel, Schlange, Baum, Graph.</t>
  </si>
  <si>
    <t>Sie erfahren anhand von konkreten Anwendungen die Bedeutung der Mathematik für die Informatik.</t>
  </si>
  <si>
    <t xml:space="preserve">Sie kennen in konkreten Problemstellungen der Informatik das nötige mathematische Handwerkszeug und können es anwenden.  </t>
  </si>
  <si>
    <t>Analyze</t>
  </si>
  <si>
    <t>Grundlagenkonzepte höherer Programmiersprachen (einfache Datentypen, Operationen, Kontrollstrukturen, komplexe Datentypen; Arrays sowie Klassen, Attribute, Methoden und Objekte)</t>
  </si>
  <si>
    <t>Begriff des Algorithmus und seine Eigenschaften</t>
  </si>
  <si>
    <t>Prinzipien und Richtlinien zur strukturierten Programmierung</t>
  </si>
  <si>
    <t xml:space="preserve">Praktische Vermittlung am Beispiel von Java  </t>
  </si>
  <si>
    <t>Die Studierenden können Grundlagen im Algorithmieren und Grundlagenkonzepte der Programmierung mit höheren Programmiersprachen beschreiben.</t>
  </si>
  <si>
    <t>Sie können für eine gegebene Aufgabenstellung die passenden Grundlagenkonzepte auswählen und als Java-Programm entwickeln.</t>
  </si>
  <si>
    <t xml:space="preserve">Die Studierenden erwerben Wissen, Verständnis, erste Methoden- und Anwendungskompetenzen zur Programmierung.  </t>
  </si>
  <si>
    <t>Elektrische Stromkreise und Schaltelemente</t>
  </si>
  <si>
    <t>Logikgatter und logische Pegel</t>
  </si>
  <si>
    <t>CMOS-Technik</t>
  </si>
  <si>
    <t>Codierer und Decoder</t>
  </si>
  <si>
    <t>Multiplexer</t>
  </si>
  <si>
    <t>Arithmetikschaltungen</t>
  </si>
  <si>
    <t>PROMs</t>
  </si>
  <si>
    <t>Farbe, Masken und Überblendtechniken</t>
  </si>
  <si>
    <t>Einführung in Motion Graphics, Compositing</t>
  </si>
  <si>
    <t>Vectorgrafik und 3D-Welten</t>
  </si>
  <si>
    <t>Destruktive und Non-destruktive Audio-Bearbeitung</t>
  </si>
  <si>
    <t xml:space="preserve">Grundlegende Videobegriffe wie Auflösung, Codecs, Pixel-Aspekt-Ratio und Halbbilder. </t>
  </si>
  <si>
    <t>Die Studierenden kennen einfache Schaltelemente in elektrischen Stromkreisen, grundsätzliche Regeln der Schalterlogik und Gatterfunktionen wie auch Aufbau, Formate und Besonderheiten Digitaler Medien und können diese in Standardanwendungen verknüpfen.</t>
  </si>
  <si>
    <t>Sie sind in der Lage, Digitale Medien zu bearbeiten und zu implementieren und beherrschen den Umgang mit Booleschen Gleichungen, Wahrheitstabellen und Logikplänen.</t>
  </si>
  <si>
    <t xml:space="preserve">Sie können kombinatorische Schaltungen entwickeln sowie die Leistungsfähigkeit von Algorithmen abschätzen und beurteilen. </t>
  </si>
  <si>
    <t>Bibliotheksschulung</t>
  </si>
  <si>
    <t>Studien- und Arbeitsorganisation</t>
  </si>
  <si>
    <t>IT-Infrastruktur</t>
  </si>
  <si>
    <t>Tutorien zur am Fachbereich eingesetzten Lehr-/Lernplattform</t>
  </si>
  <si>
    <t>Selbst organisierte (betreute) Gruppenarbeit über 8-9 Semesterwochen</t>
  </si>
  <si>
    <t>Erarbeitung von Präsentationen zu den Ergebnissen der Arbeitsgruppen unter Anleitung</t>
  </si>
  <si>
    <t xml:space="preserve">rotierendes Präsentieren der Arbeitsgruppen </t>
  </si>
  <si>
    <t>Die Studierenden können mit den Einrichtungen der Hochschule wie Bibliothek, Laboren, IT-Infrastruktur und Prüfungswesen umgehen.</t>
  </si>
  <si>
    <t>Sie verfügen über soziale Kompetenzen und allgemeine Lernkompetenz durch Gruppenarbeit an Themen aus der Informatik (Ba Informatik, Ba Applied Computer Science) und Medizininformatik (Ba Medizininformatik).</t>
  </si>
  <si>
    <t>Darüber hinaus können die Studierenden selbstorganisiert Methoden und Techniken der Projektarbeit anwenden, Präsentationstechniken einsetzen und sie kennen und verstehen Grundformen des kooperativen Problemlösens.</t>
  </si>
  <si>
    <t xml:space="preserve">Sie überblicken zu einem frühen Zeitpunkt die vielfältigen Studienangebote des Fachbereichs und sie verfügen über eine gute Ausgangsposition für ein erfolgreiches Studium.  </t>
  </si>
  <si>
    <t>Sozial</t>
  </si>
  <si>
    <t>ENIK</t>
  </si>
  <si>
    <t>Formen interaktiver mündlicher und schriftlicher Sprachtätigkeiten zur Darstellung, Beschreibung, Diskussion und Einschätzung von Sachverhalten, Vorgängen und Abläufen im Bereich IT und im IT geprägten Alltag</t>
  </si>
  <si>
    <t>Auseinandersetzung mit authentischen, originalsprachigen Hör- und Lesetexten</t>
  </si>
  <si>
    <t>Die Studierenden erweitern ihren fachspezifischen Wortschatz im Bereich English for Computing und können ihn in kommunikativen Sprachtätigkeiten sicher verwenden.</t>
  </si>
  <si>
    <t>Sie entwickeln studien- und berufsbezogene Fertigkeiten und Fähigkeiten im Hören und Sprechen, die sie in die Lage versetzen, an englischsprachigen Fachvorlesungen und Diskussionen erfolgreich teilzunehmen.</t>
  </si>
  <si>
    <t xml:space="preserve">Ihr Können im Lesen und Verarbeiten einschlägiger englischsprachiger Fachliteratur wird weiter ausgeprägt. </t>
  </si>
  <si>
    <t xml:space="preserve">Im Bereich der schriftlichen Sprachausübung steht die Könnensentwicklung in wesentlichen berufsrelevanten Formen im Mittelpunkt. Damit wird zur Herausbildung von «soft skills» und von interkulturellen Kompetenzen beigetragen. </t>
  </si>
  <si>
    <t>Matrizen, Vektoren, Matrixoperationen und einfache Anwendungen</t>
  </si>
  <si>
    <t>Lineare Gleichungssysteme und der Gauß-Algorithmus</t>
  </si>
  <si>
    <t>Fehlerkorrigierende Codes</t>
  </si>
  <si>
    <t>Analytische Geometrie in der Ebene: Vektoren, Winkel, Skalarprodukt, Geraden</t>
  </si>
  <si>
    <t>Komplexe Zahlen</t>
  </si>
  <si>
    <t>Analytische Geometrie im Raum: Vektoren, Spatprodukt, lineare Unabhängigkeit</t>
  </si>
  <si>
    <t>Lineare und affine Abbildungen im R2 und R3: 2D- und 3D-Transformationen, Matrizen</t>
  </si>
  <si>
    <t>Vektorräume: Vektorräume, Unterräume, Basis, Dimension</t>
  </si>
  <si>
    <t xml:space="preserve">Lineare Abbildungen und Matrizen: Kern und Bild linearer Abbildungen, der Dimensionssatz  </t>
  </si>
  <si>
    <t>Die Studierenden erfahren anhand von konkreten Anwendungen (Computergrafik, fehlerkorrigierende Codes) die Bedeutung der linearen Algebra für die Informatik.</t>
  </si>
  <si>
    <t>Sie kennen in konkreten Problemstellungen der Informatik das nötige mathematische Handwerkszeug kennen und können es anwenden.</t>
  </si>
  <si>
    <t>Sie sind mit abstrakten Konzepten wie Vektorräume, lineare Unabhängigkeit, Basen, lineare Abbildungen vertraut.</t>
  </si>
  <si>
    <t xml:space="preserve">Sie können folgende Problemstellungen selbständig lösen: - Umwandlung zwischen verschiedenen Formen der Geraden- und Ebenendarstellung, - Schnittpunktbestimmungen in R2 und R3, - Bestimmung der linearen Unabhängigkeit, - Bestimmung der Matrix einer linearen Abbildung, - Anwendung des Gauß-Algorithmus  </t>
  </si>
  <si>
    <t>Reguläre Sprachen: deterministische und nichtdeterministische endliche Automaten, Transformationen (Minimierung, NEA in DEA, reg. Ausdruck in NEA), reguläre Ausdrücke, lexikalische Analyse, Pumpinglemma.</t>
  </si>
  <si>
    <t>Kontextfreie Sprachen: Grammatiken, Ableitungen, kontextfreie Grammatiken, Chomsky-Normalform, CYK-Algorithmus, Syntaxbäume und Mehrdeutigkeit, syntaktische Analyse, Pumpinglemma.</t>
  </si>
  <si>
    <t xml:space="preserve">Chomsky-Hierarchie: kontextsensitive Grammatiken,Typ-0-Grammatiken, Zusammenhänge der Sprachklassen und der zugehörigen Berechnungsmodelle.  </t>
  </si>
  <si>
    <t>Die Studierenden sind mit der Denkweise der theoretischen Informatik vertraut (Abstraktion, Präzision, logisches Schlussfolgern und Argumentieren).</t>
  </si>
  <si>
    <t>Sie können Sachverhalte in unterschiedlichen Darstellungen (grafische Darstellung / Tabellendarstellung von Automaten) formulieren und von einer Darstellung in die andere übersetzen.</t>
  </si>
  <si>
    <t>Sie sind in der Lage, endl. Automaten zu konstruieren, zu analysieren und einzusetzen.</t>
  </si>
  <si>
    <t>Sie sind in der Lage, reguläre Ausdrücke zu konstruieren, zu analysieren und einzusetzen.</t>
  </si>
  <si>
    <t>Sie sind in der Lage, Transformationen zwischen Automaten durchzuführen (Minimierung, NEA zu DEA, reg. Ausdruck zu NEA) und zu beweisen, ob eine Sprache regulär ist oder nicht.</t>
  </si>
  <si>
    <t>Sie sind in der Lage, kontextfreie Grammatiken zu konstruieren, zu analysieren und einzusetzen. Sie können die Chomsky-Normalform erzeugen und verstehen den CYK-Algorithmus. Sie können feststellen, ob eine Sprache kontextfrei ist oder nicht.</t>
  </si>
  <si>
    <t>Sie verstehen den Zusammenhang von Automaten und Grammatiken, kennen kontextsensitive Grammatiken und können formale Sprachen in die Chomsky-Hierarchie einordnen.</t>
  </si>
  <si>
    <t xml:space="preserve">Sie verstehen die Bedeutung von formalen Sprachen, Automaten und Grammatiken im Kontext des Compilerbaus.  </t>
  </si>
  <si>
    <t>Client-Server-Architekturen (2-, 3-, Mehr-Ebenen)</t>
  </si>
  <si>
    <t>P2P-Ansätze</t>
  </si>
  <si>
    <t>Grundbegriffe des Cloud Computing</t>
  </si>
  <si>
    <t>TCP/IP-Überblick, Namensverwaltung im Internet, IP-Adressen</t>
  </si>
  <si>
    <t>Verbindungsorientierte und verbindungslose Kommunikation</t>
  </si>
  <si>
    <t>HTTP, FTP, SMTP als Beispiel für Anwendungsprotokolle</t>
  </si>
  <si>
    <t>Zustandslose Protokolle und Session-Management</t>
  </si>
  <si>
    <t>Erstellung einfacher dynamischer Web-Anwendungen auf Basis von Python</t>
  </si>
  <si>
    <t>XML und XPath</t>
  </si>
  <si>
    <t>Aufgaben von Betriebssystemen, Betriebsmitteln</t>
  </si>
  <si>
    <t>Preemptives Multitasking in Multiuser Betriebssystemen</t>
  </si>
  <si>
    <t>Prozesse und Threads einschließlich Erzeugung und Interprozesskommunikation</t>
  </si>
  <si>
    <t>Klassische Probleme der Prozesssynchronisation, Race-Conditions, Deadlocks</t>
  </si>
  <si>
    <t>Prozesssynchronisation mittels Schlossvariablen, Semaphoren, Monitoren</t>
  </si>
  <si>
    <t>Klassische Hauptspeicherverwaltung</t>
  </si>
  <si>
    <t xml:space="preserve">Virtuelle Hauptspeicherverwaltung, Seitenzuweisungsalgorithmen und Seitenersetzungsalgorithmen, z.B. FiFo, LRU, OPT, Second Chance, Working-Sets einschließlich Performance-Betrachtungen </t>
  </si>
  <si>
    <t>Die Studierenden kennen die Grundkonzepte verteilter Systeme und den Aufbau von Web-Anwendungen einschließlich der zugrunde liegenden Architekturen, Protokolle und Technologien.</t>
  </si>
  <si>
    <t>Sie verstehen die Grundkonzepte und Strukturen von Betriebssystemen. Tiefergehend bekannt sind Multitasking/Multiprogramming, Scheduling-Algorithmen, klassische und virtuelle Hauptspeicherverwaltung und ihre Algorithmen, Interprozess-Kommunikation mit Signalen, Pipes, Semaphoren und Message-Passing.</t>
  </si>
  <si>
    <t>Die Studierenden sind in der Lage, die Command-Line-Schnittstelle für ein UNIX-System zu benutzen (UNIX-Kommandos), einfache Web-Anwendungen zu entwerfen und umzusetzen sowie eigene Shell-Skripte zu erstellen und mit deren Hilfe Arbeitsabläufe an UNIX-Systemen (Servern) zu automatisieren.</t>
  </si>
  <si>
    <t xml:space="preserve">Sie kennen grundlegende Befehle der Skriptsprache Python und können diese einsetzen, um dynamische Web-Anwendungen zu erstellen. </t>
  </si>
  <si>
    <t>Vollständige Einführung in die Objektorientierung: Klassen, Attribute, Verwaltungsmethoden und Businessmethoden, Objekte, Vererbung, abstrakte Klassen und Interfaces, Polymorphismus</t>
  </si>
  <si>
    <t>Guten Programmier- und Entwurfstils: Prinzip der Strukturierung, Kapselung, Geheimnisprinzip, Abstrakter Datentyp</t>
  </si>
  <si>
    <t>Fehlerbehandlung mit Exception Handling</t>
  </si>
  <si>
    <t>Abstrakte Konzepte wie generische Datentypen, innere Klasse</t>
  </si>
  <si>
    <t xml:space="preserve">Einsatz von Klassen einer Bibliothek / Programmierschnittstelle am Beispiel der Java-API  </t>
  </si>
  <si>
    <t>Die Studierenden kennen und verstehen die Konzepte der Objektorientierung und objektorientierten Programmierung am Beispiel der Programmiersprache Java.</t>
  </si>
  <si>
    <t>Sie verstehen die Entwurfsvorgaben in Klassendiagrammen und können diese lesen und in Programme umsetzen. Sie sind in der Lage, Programme in einem guten Programmierstil zu programmieren.</t>
  </si>
  <si>
    <t xml:space="preserve">Die Studierenden entwickeln durch die praktischen Übungen erste Anwendungs-, Analyse-, Problemlöse- und Methodenkompetenzen in der objektorientierten Programmierung.  </t>
  </si>
  <si>
    <t>Komponenten eines Rechners und ihre elementare Realisierung (Rechenwerk, Steuerwerk, Registersatz und weitere Speicherelemente), Von-Neumann-Rechnerkonzept und Harvard-Architektur, Abarbeitung eines Maschinenbefehls, Nutzung von Pipeline-Verfahren,</t>
  </si>
  <si>
    <t>Programmiermodell einfacher x86-Prozessoren: Befehlssatz, Registersatz, Operanden, Speicheradressierung und –segmentierung, Adressierungsarten, Befehlsnotation, …</t>
  </si>
  <si>
    <t>Programmbeispiele in Maschinensprache: Abbildung von Hochsprachelementen auf der Maschinenebene, einfache Arithmetikaufgaben, Unterprogrammtechnik, Stack und Stackorganisation, Stacknutzung,</t>
  </si>
  <si>
    <t>Interrupt-Technik, Ein-/Ausgabe-Organisation</t>
  </si>
  <si>
    <t xml:space="preserve">Aufbau und Funktionsweise von Finite-State-Machines, Entwicklung von Übertragungsfunktionen der elementaren Logik und Arithmetik, Aufbau eines Steuerwerkes  </t>
  </si>
  <si>
    <t>Die Studierenden verfügen über Grundkenntnisse der Architektur und Organisation von Rechenanlagen.</t>
  </si>
  <si>
    <t>Sie kennen wesentliche Teile des Programmiermodells der x86-Prozessoren und sind in der Lage, kleinere Algorithmen mit einfachen Maschinenbefehlen der Prozessoren zu programmieren.</t>
  </si>
  <si>
    <t>Die Studierenden verstehen elementare rechnerinterne Abläufe und erkennen den Zusammenhang zwischen Rechnerarchitektur und Rechnerorganisation einerseits und der Rechenleistung andererseits.</t>
  </si>
  <si>
    <t xml:space="preserve">Sie begreifen die Funktionseinheiten eines Rechners als sequentiell arbeitende Funktionsblöcke und können deren grundsätzliche Funktionen auf Basis einfacher Zustandsmaschinen darstellen. </t>
  </si>
  <si>
    <t>Typographie u. Schriftgestaltung (Geschichte und Theorie)</t>
  </si>
  <si>
    <t>Farbe (Physik der Farben, Farbpsychologie, Farbtheorien)</t>
  </si>
  <si>
    <t>Farbmanagement (Farbräume, Geräteprofile, Farbkorrektur)</t>
  </si>
  <si>
    <t>Form, Komposition (Kunstgeschichte, Gestaltungstheorie)</t>
  </si>
  <si>
    <t>Bildgestaltung (Bildretouche, kreative Bildmanipulation)</t>
  </si>
  <si>
    <t>Grafische Benutzeroberflächen (GUI, Interfacegestaltung)</t>
  </si>
  <si>
    <t>Analytisches Sehen und visuelle Merkmale</t>
  </si>
  <si>
    <t>Umwelt- und Raum-/Zeiterfahrung</t>
  </si>
  <si>
    <t xml:space="preserve">Grundlagen der Zeichentheorie/Semiotik </t>
  </si>
  <si>
    <t>Die Studierenden kennen die Grundlagen der Gestaltung visueller Medien (Typographie/ Schriftgestaltung, Farbe/Licht, Komposition/ Form/Layout, Raum/Zeit- und Bewegung).</t>
  </si>
  <si>
    <t>Basierend auf diesen Kompetenzen haben die Studierenden die Fähigkeit zum zielbewussten und ästhetisch reflektierten Einsatz bildnerischer Mittel für die Gestaltung von Print- und Bildschirmmedien.</t>
  </si>
  <si>
    <t>Dazu beherrschen die Studierenden die Funktionen einschlägiger Softwarelösungen zur kreativen Bild- und Grafikbearbeitung.</t>
  </si>
  <si>
    <t>Die Studierenden kennen die Grundlagen der Wahrnehmungstheorie.</t>
  </si>
  <si>
    <t>Wahrscheinlichkeitsräume (Kolmogorow-Axiome)</t>
  </si>
  <si>
    <t>Laplace-Zufallsexperimente</t>
  </si>
  <si>
    <t>stochastische Unabhängigkeit von Ereignissen</t>
  </si>
  <si>
    <t>bedingte Wahrscheinlichkeiten</t>
  </si>
  <si>
    <t>Formel von Bayes</t>
  </si>
  <si>
    <t>Zufallsvariablen</t>
  </si>
  <si>
    <t>Erwartungswert</t>
  </si>
  <si>
    <t>Varianz und Standardabweichung</t>
  </si>
  <si>
    <t xml:space="preserve">Spezielle Wahrscheinlichkeitsverteilungen (Binomial-, hypergeometrische, Poisson-, Gaußsche Normalverteilung) </t>
  </si>
  <si>
    <t>Die Studierenden sind mit den Grundbegriffen der Wahrscheinlichkeitsrechnung vertraut.</t>
  </si>
  <si>
    <t>Grundkonzepte von Datenbanksystemen</t>
  </si>
  <si>
    <t>Datenmodelle</t>
  </si>
  <si>
    <t>(Relationaler) Datenbankentwurf: Phasen des Datenbankentwurfs, (Erweitertes) Entity-Relationship-Modell, Relationales Datenmodell, Normalisierung</t>
  </si>
  <si>
    <t>Relationale Anfragesprachen / SQL</t>
  </si>
  <si>
    <t>Varianten der Applikationserstellung</t>
  </si>
  <si>
    <t xml:space="preserve">Grundkonzept der Transaktion </t>
  </si>
  <si>
    <t>Relationale Datendefinition und -manipulation / SQL</t>
  </si>
  <si>
    <t>Die Studierenden kennen und verstehen die Grundkonzepte von Datenbanksystemen. Sie haben das Grundwissen, um für gegebene Anforderungen zu entscheiden, ob der Einsatz eines DBS sinnvoll ist und ggf. auch auf welchem Datenmodell das DBMS basieren sollte.</t>
  </si>
  <si>
    <t>Die Studierenden können eine relationale Datenbank für einen gegebenen Anwendungsbereich entwickeln, d.h. modellieren, in ein relationales Modell umsetzen, normalisieren und mit Hilfe von SQL realisieren. Ebenso können sie eine existierende relationale Datenbank nutzen und in ihrer Struktur analysieren.</t>
  </si>
  <si>
    <t xml:space="preserve">Die Studierenden kennen verschiedene Formen der Anbindung relationaler Datenbanken an Anwendungsprogramme mit ihren Unterschieden sowie Vor- und Nachteilen.  </t>
  </si>
  <si>
    <t>Ein- und Ausgabe und Geräteverwaltung</t>
  </si>
  <si>
    <t>Plattenspeicher, Uhren, Terminals</t>
  </si>
  <si>
    <t>Grundzüge grafischer Benutzeroberflächen</t>
  </si>
  <si>
    <t>Dateisysteme, Implementierung von Dateisystemen, Verzeichnissen</t>
  </si>
  <si>
    <t>Verwendung der Betriebssystemschnittstelle für Dateien, Verzeichnisse, sockets, shared memory, pipes, message queues, usw.</t>
  </si>
  <si>
    <t>Überblick über die Netze Ethernet, Token Ring, ATM, Telefon, ISDN, ATM, WLAN</t>
  </si>
  <si>
    <t>Fallbeispiel Ethernet, ISDN im Detail</t>
  </si>
  <si>
    <t>detaillierte Betrachtung von Protokollen mit Schwerpunkt Ethernet, TCP/IP und ISDN</t>
  </si>
  <si>
    <t xml:space="preserve">Grundlagen zur Konzeption von Rechnernetze, Überblick über die Netzwerkkomponenten Switch, Router, WLAN-Technik </t>
  </si>
  <si>
    <t>Die Studierenden verfügen über vertiefte Kenntnisse der Betriebssystem-Programmierung.</t>
  </si>
  <si>
    <t>Sie sind in der Lage, auf Basis von Performance-Überlegungen, adäquate Programmlösungen zu konzipieren und zu implementieren.</t>
  </si>
  <si>
    <t>Die Studierenden kennen grundlegende Konzepte und Technologien moderner Rechnernetze.</t>
  </si>
  <si>
    <t>Sie verstehen ausgewählte Protokolle im Detail und können die Vor- und Nachteile verschiedener Netzwerkalternativen beurteilen.</t>
  </si>
  <si>
    <t xml:space="preserve">Sie sind in der Lage, auf Basis von Anwendungsanforderungen ein angemessenes Netzwerk zu konzipieren und verteilte Anwendungen unter Verwendung von Sockets, Threads, Semaphoren etc. performant zu entwerfen und zu implementieren.  </t>
  </si>
  <si>
    <t>Algorithmen und Datenstrukturen in Anwendung</t>
  </si>
  <si>
    <t>Überblick über Gemeinsamkeiten und Unterschiede von JAVA, C und C++</t>
  </si>
  <si>
    <t>Prozedurale Programmierung in C und C++, insbesondere weitergehende Konzepte wie Zeiger,</t>
  </si>
  <si>
    <t>Objektorientierte Programmierung in C++, insbesondere die Unterschiede und Erweiterungen zu JAVA</t>
  </si>
  <si>
    <t>Praktische Arbeit mit der integrierten Entwicklungsumgebung Visual C++</t>
  </si>
  <si>
    <t>Die Studierenden kennen und verstehen die Konzepte der Prozeduralen und objektorientierten Programmierung, wie sie in den Programmiersprache C und C++ umgesetzt sind.</t>
  </si>
  <si>
    <t>Die Studierenden beherrschen die Syntax beider Programmiersprachen.</t>
  </si>
  <si>
    <t>Sie sind in der Lage, selbständig Programme in C und C++ zu schreiben und fremde Programme zu lesen und zu modifizieren.</t>
  </si>
  <si>
    <t xml:space="preserve">Die Studierenden beherrschen die Techniken: Projektorganisation, Editieren, Debuggen und Fehlersuche. Sie können sie beispielhaft in der integrierten Entwicklungsumgebung Visual Studio anwenden. </t>
  </si>
  <si>
    <t>Einführung, Begrifflichkeiten, Grundlegende Datensicherheitsaspekte und Sicherheitsanforderungen, Sicherheitslücken und bekannte Attacken</t>
  </si>
  <si>
    <t>Datenschutz und Nicht-technische Datensicherheit, Social Engineering</t>
  </si>
  <si>
    <t>Angewandte Kryptographie – Basistechniken</t>
  </si>
  <si>
    <t>Angewandte Asymmetrische Kryptosysteme und kryptographische Hashfunktionen, asymmetrische Verschlüsselung &amp; Signatur, Schlüsselmanagement, Zertifikate, rechtliche Aspekte der digitalen Signatur</t>
  </si>
  <si>
    <t>Anonymität mit Mixen, Steganographie, Benutzerauthentifizierung</t>
  </si>
  <si>
    <t xml:space="preserve">Praktische IT Sicherheit: BSI-Grundschutzhandbuch, Vorgehen bei Sicherheitskonzepten  </t>
  </si>
  <si>
    <t>Nachdem Studierende das Modul erfolgreich absolviert haben, können sie die wesentlichen Zielsetzungen und Begrifflichkeiten aus der IT Sicherheit (z.B. Sicherheitsaspekte, Risikobegriff, Angreiferszenarien) beschreiben.</t>
  </si>
  <si>
    <t>Sie können technische Schutzmethoden aufzeigen, differenzieren, bewerten und auf die Sicherheitsaspekte beziehen. Wesentliche juristische Rahmenwerke können benannt, sowie deren Wirkungsweise beschrieben werden.</t>
  </si>
  <si>
    <t>Studierende sind in der Lage, Schwachstellen in IT Systemen, aber auch in IT-bezogenen betrieblichen Abläufen zu analysieren und auf Basis der behandelten Schutzmethoden grundlegende Schutzkonzepte zu planen.</t>
  </si>
  <si>
    <t xml:space="preserve">Zudem erkennen sie heutige und künftige Spannungsfelder zwischen gesellschaftlichen Aspekten der IT Sicherheit, z.B. Persönlichkeitsschutz im Netz.  </t>
  </si>
  <si>
    <t>Gründe für die Existenz alternativer Programmierparadigmen, Generationen von Programmiersprachen und ihre Eigenschaften</t>
  </si>
  <si>
    <t>Einführung in deskriptives Programmieren am Beispiel SWI-Prolog mit praktischen Übungen/ Programmieraufgaben dazu Anwendungsbeispiele von Prolog (www.swi-prolog.org)</t>
  </si>
  <si>
    <t xml:space="preserve">Einführung in funktionales Programmieren am Beispiel Lisp/Scheme mit praktischen Übungen/ Programmieraufgaben dazu </t>
  </si>
  <si>
    <t>Anwendungsbeispiele von Lisp und Scheme (www.DrScheme.org)</t>
  </si>
  <si>
    <t>Die Studierenden lernen die Zusammenhänge zwischen unterschiedlichen Programmierparadigmen bzw. Generationen von Programmiersprachen kennen und sind in der Lage, deren Eigenschaften, Vor- und Nachteile im Hinblick auf Anwendungen in Informatik und Medien zu beurteilen.</t>
  </si>
  <si>
    <t>Am Beispiel zweier 'alternativer' Sprachen (beispielsweise Lisp/Scheme und Prolog) erwerben die Studierenden die Fähigkeit, Anwendungen auch außerhalb der sonst üblichen Programmierparadigmen bzw. -sprachen wie C oder Java zu programmieren.</t>
  </si>
  <si>
    <t xml:space="preserve">Die Studierenden beherrschen die grundlegenden Konzepte dieser beiden Sprachen und sind in der Lage, das vorhandene Wissen selbständig weiter zu vertiefen. </t>
  </si>
  <si>
    <t>Grundlagen der Animation, Interpolation, Zeit, Raum</t>
  </si>
  <si>
    <t>Modelling 1 - Primitives, Polygone</t>
  </si>
  <si>
    <t>Modelling 2 - Splines, Subdivision Surfaces</t>
  </si>
  <si>
    <t>Modelling 3 - Prozedurales Modelling</t>
  </si>
  <si>
    <t>Texturing 1 - Texturentwicklung, Texturemapping</t>
  </si>
  <si>
    <t>Texturing 2 - Prozedurale Shader</t>
  </si>
  <si>
    <t>Lighting 1 - klassische Lichtsetzung in Film und Photographie</t>
  </si>
  <si>
    <t>Lighting 2 - CG Lichtsetzungen, Lichtanimation</t>
  </si>
  <si>
    <t>Renderverfahren 1 - Phong, Raytracing, Radiosity</t>
  </si>
  <si>
    <t>Renderverfahren 2 - Radiosity, HDRI, Toon</t>
  </si>
  <si>
    <t>Animation 1 - Keyframes, pfadgesteuerte Animation</t>
  </si>
  <si>
    <t>Animation 2 - Parameteranimation, Expressions</t>
  </si>
  <si>
    <t>Animation 3 - Partikelanimation</t>
  </si>
  <si>
    <t>Special Effects - Atmosphäre, Dynamics</t>
  </si>
  <si>
    <t>Compositing 1 - Alphakanäle, Keying</t>
  </si>
  <si>
    <t xml:space="preserve">Compositing 2 - Multipass Rendering </t>
  </si>
  <si>
    <t>Nach der Teilnahme an dem Modul sind die Studierenden in der Lage, computeranimierte (Kurz-) Filme zu produzieren.</t>
  </si>
  <si>
    <t>Sie kennen grundlegende Techniken der 2D- und insbesondere der 3D-Animation.</t>
  </si>
  <si>
    <t>Sie verstehen den Workflow von der gestalterisch-ästhetischen Konzeption computergenerierter Bildsequenzen über das Storyboard, die Realisierungsschritte bis hin zur Ausgabe in unterschiedlichen Formaten.</t>
  </si>
  <si>
    <t>Die Studierenden können gängige Software zur Erstellung von Computeranimationen in Einsatzfeldern wie Werbung, TV, Film, Interaktive Formate, Informationsvisualisierung anwenden.</t>
  </si>
  <si>
    <t>Einführung in MATLAB™</t>
  </si>
  <si>
    <t>Einführung in IDE von MATLAB™</t>
  </si>
  <si>
    <t>Datenstrukturen in Form von Matrizen</t>
  </si>
  <si>
    <t>Entwicklung von Funktionen</t>
  </si>
  <si>
    <t>Strukturierung des Quellcodes</t>
  </si>
  <si>
    <t>Einführung GUI-Entwicklung</t>
  </si>
  <si>
    <t>Strukturen Daten, insb. Medizinischer Daten</t>
  </si>
  <si>
    <t>Messdaten, Sensordaten, Textdaten</t>
  </si>
  <si>
    <t>Matrizen, Tabellen, Listen, Strukturen</t>
  </si>
  <si>
    <t>Der ETL-Prozess</t>
  </si>
  <si>
    <t>Extract – Daten aus Excel, CSV, Textdateien und Bilddateien gewinnen</t>
  </si>
  <si>
    <t>Transform – Anpassung, Kriterien der Datenqualität</t>
  </si>
  <si>
    <t>Load – Laden der Daten für die weitere Analyse</t>
  </si>
  <si>
    <t>Explorative Datenverarbeitung und Analyse</t>
  </si>
  <si>
    <t>Anwendung von Plots</t>
  </si>
  <si>
    <t>Erstellung von informativen Aggregationen</t>
  </si>
  <si>
    <t>Evaluate</t>
  </si>
  <si>
    <t>Create</t>
  </si>
  <si>
    <t>Die Studierenden verstehen die unterschied-lichen Formen von Daten (Text, Zahlen, Bilder, Sound) und können deren besonderen Eigenschaften erklären. Sie können die Bausteine des Datenlebenszyklus erklären.</t>
  </si>
  <si>
    <t>Die Studierenden können die Zusammenhänge von Daten, Information und Wissen analysieren und beschreiben.</t>
  </si>
  <si>
    <t>Sie können Daten aus den verschiedenen Quellen mittels MATLAB™ einlesen und einfache Analysen durchführen.</t>
  </si>
  <si>
    <t>Die Studierenden können medizinische Daten bezüglich der Qualität und der inhaltlichen Informationen beurteilen. Sie sind in der Lage, relevante Informationen in den Daten identifizieren.</t>
  </si>
  <si>
    <t>Die Studierenden wenden die grundlegenden Prinzipien von ETL (Extract, Transform, Load) an und führen selbständig Analysen durch.</t>
  </si>
  <si>
    <t xml:space="preserve">Die Studierenden sind in der Lage, einfache ETL-Prozesse in MATLAB™ zu implementieren. </t>
  </si>
  <si>
    <t>Die Entwicklungsumgebung und eingebettete Tools/Apps</t>
  </si>
  <si>
    <t>Erstellung und publizieren von Skripten</t>
  </si>
  <si>
    <t>Prozedurale Programmierung in MATLAB (Datentypen, Operationen, Anweisungen, Matrizen, Strukturen, Zellen, Zeichenketten, Funktionen)</t>
  </si>
  <si>
    <t>Skripte und ihre Strukturierung</t>
  </si>
  <si>
    <t xml:space="preserve">Figure-App, Erstellung, Konfiguration, Nachbearbeitung, </t>
  </si>
  <si>
    <t>Anwendungsbeispiele  aus  der  Signal-  und   Bildverarbeitung</t>
  </si>
  <si>
    <t>Die Studierenden können mit dem Werkzeug MATLAB™ Aufgabenstellung verschiedener Anwendungsgebiete, insbesondere der Biosignal- und der medizinischen Bildverarbeitung lösen.</t>
  </si>
  <si>
    <t>Kennen von Matrizen und komplexen Zahlen.</t>
  </si>
  <si>
    <t>Sie können eigene Skripte und Funktionen entwickeln.</t>
  </si>
  <si>
    <t>Sie beherrschen die grundlegenden Elemente der prozeduralen Programmierung sowie die wichtigsten Funktionen zur Datenakquisition, zur Datenvisualisierung und zur Dateiarbeit.</t>
  </si>
  <si>
    <t>Die Studierenden kennen wichtige Funktionen zur Signalstatistik und der Signalverarbeitung.</t>
  </si>
  <si>
    <t>Sie können die Fourier-Transformationen anwenden und abgeleitete Spektren interpretieren.</t>
  </si>
  <si>
    <t>Sie beherrschen den Umgang mit erstellten Grafiken (App figure).</t>
  </si>
  <si>
    <t>Filmgeschichte</t>
  </si>
  <si>
    <t>Film und Semiotik</t>
  </si>
  <si>
    <t>Filmgestaltung und -dramaturgie</t>
  </si>
  <si>
    <t>Einführung in Filmaufnahmetechniken</t>
  </si>
  <si>
    <t>Geschichte des Sounds im Film</t>
  </si>
  <si>
    <t>Einführung in die Audio-Studiotechnologie</t>
  </si>
  <si>
    <t>Prinzipien monofoner Audioaufnahmen im Studio</t>
  </si>
  <si>
    <t>Prinzipien stereofoner Audioaufnahmen vor Ort</t>
  </si>
  <si>
    <t>Audio- und Videopostproduction</t>
  </si>
  <si>
    <t xml:space="preserve">Grundlagen der Ästhetik von Bild und Ton  </t>
  </si>
  <si>
    <t>Die Studierenden kennen die Grundlagen der Gestaltung von zeitbasierten Medien (Film/Video und Audio).</t>
  </si>
  <si>
    <t>Die Studierenden verstehen die grundlegenden Prinzipien der Arbeit bei Filmaufnahmen und können diese bei eigenen Projekten anwenden.</t>
  </si>
  <si>
    <t>Die Studierenden beherrschen die grundlegenden Prinzipien der Arbeit im Tonstudio und können diese bei eigenen Projekten anwenden.</t>
  </si>
  <si>
    <t>Sie beherrschen einfache Video- und Audioaufnahmen im Studio und vor Ort.</t>
  </si>
  <si>
    <t>Die Studierenden können den Workflow in der Postproduktion konzipieren und einzelne Technologien anwenden.</t>
  </si>
  <si>
    <t>Sie kennen die ästhetischen Grundlagen des Zusammenfügens von Bild und Ton und können die einzelnen Medien verknüpfen.</t>
  </si>
  <si>
    <t xml:space="preserve">Die Studierenden können die einschlägigen Softwareprogramme (z. B. Final Cut Pro, Cinema 4D, Logic Express und ProTools HD) anwenden.  </t>
  </si>
  <si>
    <t>Interprozess-Kommunikation</t>
  </si>
  <si>
    <t>Prozesse und Threads</t>
  </si>
  <si>
    <t>Motivation und Probleme beim Einsatz verteilter und Cloud-basierter Systeme</t>
  </si>
  <si>
    <t>Cloud-Service Models (IaaS, PaaS, SaaS)</t>
  </si>
  <si>
    <t>Cloud Delivery Models (Public, private, community, hybrid)</t>
  </si>
  <si>
    <t>Abrechnungsmodelle in der Cloud</t>
  </si>
  <si>
    <t>Cloud-Technologien: Data Center, Virtualisierung, Mandantenfähigkeit</t>
  </si>
  <si>
    <t>Klassifikation von Kommunikationsmodellen</t>
  </si>
  <si>
    <t>Fehlersemantiken</t>
  </si>
  <si>
    <t>C/S und P2P-Architekturen</t>
  </si>
  <si>
    <t>Middleware-Technologien( Sockets, RPC,RMI)</t>
  </si>
  <si>
    <t>Abrechnungsmodelle und SLAs</t>
  </si>
  <si>
    <t>Webservices (REST &amp; SOAP)</t>
  </si>
  <si>
    <t>DCOM, .NET und JEE (Überblick)</t>
  </si>
  <si>
    <t xml:space="preserve">Aktuelle Trends, z. B. Docker  </t>
  </si>
  <si>
    <t>Die Studierenden kennen und verstehen die Spezifika und Grundkonzepte verteilter und cloud-basierter Systeme.</t>
  </si>
  <si>
    <t>Sie sind in der Lage, die Notwendigkeit, die Vorteile aber auch die Probleme beim Einsatz dieser Systeme abzuschätzen und zu bewerten.</t>
  </si>
  <si>
    <t>Die Studierenden können die grundlegenden Technologien zur Entwicklung von verteilten Anwendungen in der Cloud anwenden.</t>
  </si>
  <si>
    <t xml:space="preserve">Im Rahmen der praktischen Übungen werden die Studenten schrittweise eine verteilte Anwendung in der Cloud unter Verwendung ausgewählter Technologien entwerfen und implementieren und somit Problemlösungs- und Methodenkompetenz in beiden Bereichen erwerben. </t>
  </si>
  <si>
    <t>Strukturen von Steuer- und Rechenwerken und ihre technischen Eigenschaften</t>
  </si>
  <si>
    <t>Registersätze</t>
  </si>
  <si>
    <t>serielle und parallele Rechenwerke</t>
  </si>
  <si>
    <t>Architektur und Adressierung von Halbleiterspeichern</t>
  </si>
  <si>
    <t>Bussysteme und Busarbitrierung</t>
  </si>
  <si>
    <t>Hardwarekonzepte für die Interrupt- und Trap-Behandlung</t>
  </si>
  <si>
    <t>Massenspeicher</t>
  </si>
  <si>
    <t>Computerschnittstellen und Peripheriebausteine</t>
  </si>
  <si>
    <t>Die Studierenden kennen alle wesentlichen Bestandteile eines Mikrocomputers sowie deren Funktionen und überblicken deren Zusammenspiel.</t>
  </si>
  <si>
    <t>Sie besitzen die wichtigsten Kenntnisse und Fertigkeiten, um die Konfiguration eines Mikrocomputers bei dessen Programmierung optimal zu berücksichtigen und können auf dem Niveau von Standardanwendungen Konfigurationen eines Mikrocomputers selbst entwickeln.</t>
  </si>
  <si>
    <t xml:space="preserve">Sie sind in der Lage, ausgewählte Konfigurationen von Mikrocomputern selbständig zu evaluieren. </t>
  </si>
  <si>
    <t>Geschichte der Human-Computer Interaction</t>
  </si>
  <si>
    <t>Psychologische Grundlagen (Wahrnehmung, Lernen, Gedächtnis, Denken, Problemlösen, Gestaltprinzipien)</t>
  </si>
  <si>
    <t>Normen &amp; Gesetze (ISO-9241, Arbeitsgestaltung, Bildschirmarbeitsplatzverordnung, Barrierefreiheit, ...)</t>
  </si>
  <si>
    <t>Analyse-Techniken (Interviews, Fragebögen, Beobachtung, ...)</t>
  </si>
  <si>
    <t>Gestaltung interaktiver Systeme (Visionen, Storyboards, Wireframes, Prototying, ...)</t>
  </si>
  <si>
    <t>UI-Design (Systemparadigmen, Gestaltungsprinzipien, UI-Design-Patterns, ...)</t>
  </si>
  <si>
    <t>Usability-Engineering (Evaluation, Usability-Tests, Auswertung, ...)</t>
  </si>
  <si>
    <t xml:space="preserve">Intuitive Use, User Experience, Social Computing  </t>
  </si>
  <si>
    <t>Die Studierenden haben einen Überblick über das Gebiet der Human-Computer Interaction in seiner ganzen Breite und können dieses Wissen anwenden, um bestehende Systeme auf HCI-relevanten Dimensionen (beispielsweise Gebrauchstauglichkeit) zu evaluieren und neue oder bestehende Systeme auf diesen Dimensionen zu gestalten.</t>
  </si>
  <si>
    <t xml:space="preserve">Sie verstehen die spezifischen Denkweisen, Konzepte und Methoden aus Nachbardisziplinen wie Psychologie, Design und Arbeitswissenschaften und können diese für einfache Fragestellungen selbst anwenden und sind bei komplexen Fragestellungen fähig zur interdisziplinären Zusammenarbeit. </t>
  </si>
  <si>
    <t>MiPR</t>
  </si>
  <si>
    <t>Mikroprozessoren, Signalprozessoren und Mikrocontroller – Übersicht wesentlicher Familien mit praktischen Demonstrationen und Übungsaufgaben</t>
  </si>
  <si>
    <t>Architekturen von Prozessoren, Universalprozessoren versus Spezialprozessoren, Anforderungen aus Embedded- und MobileAnwendungen</t>
  </si>
  <si>
    <t xml:space="preserve">Schwerpunkte: 80x86-, PowerPCund ARM-Prozessoren, TMS320CxxxSignalprozessoren, C5xx- und C16xMikrocontroller; Entwicklungs- und Testwerkzeuge  </t>
  </si>
  <si>
    <t xml:space="preserve">Die Studierenden kennen Architektur, Aufbau und Parameter wesentlicher Mikroprozessor- und Mikrocontrollerfamilien. </t>
  </si>
  <si>
    <t xml:space="preserve">Sie kennen Universal- und Spezialprozessoren sowie die Anforderungen aus Embedded- und Mobile-Applikationen und sind in der Lage, für ein Entwicklungsvorhaben die passende Plattform auszuwählen.  </t>
  </si>
  <si>
    <t xml:space="preserve">Lineare Optimierung: - Simplexverfahren, - Ganzzahlige Lineare Optimierung, - Transport- und Zuordnungsprobleme  </t>
  </si>
  <si>
    <t xml:space="preserve">Optimierung in Graphen: - Minimale Spannende Bäume, - Kürzeste Pfade in Graphen, - Maximale Flüsse in Netzwerken, - Traveling Salesman Problem   </t>
  </si>
  <si>
    <t>Heuristiken und Approximationsverfahren</t>
  </si>
  <si>
    <t>Optimierung in Spielsituationen</t>
  </si>
  <si>
    <t xml:space="preserve">Die Studierenden kennen grundlegende Probleme der diskreten und linearen Optimierung sowie Algorithmen zu deren Lösung. </t>
  </si>
  <si>
    <t xml:space="preserve">Sie können in der Praxis auftretende Aufgabenstellungen als Instanzen solcher Optimierungsprobleme modellieren, geeignete Lösungsverfahren dafür auswählen und diese anwenden. </t>
  </si>
  <si>
    <t xml:space="preserve">Die Studierenden können die praktischen Möglichkeiten und Grenzen der algorithmischen Optimierung einschätzen. </t>
  </si>
  <si>
    <t xml:space="preserve">Sie kennen einige Ansätze zur näherungsweisen Lösung schwieriger Optimierungsprobleme.  </t>
  </si>
  <si>
    <t>Versuche auf den Gebieten der Informatik-Grundlagen und der Praktischen und Technischen Informatik, z. B.:</t>
  </si>
  <si>
    <t>Portierung einer relationalen Datenbank</t>
  </si>
  <si>
    <t>Bildkompression</t>
  </si>
  <si>
    <t>Audio und Video</t>
  </si>
  <si>
    <t>Das Ritterspiel (Yucky Chocolate)</t>
  </si>
  <si>
    <t>Digitaltechnik</t>
  </si>
  <si>
    <t>Farbe und Ähnlichkeit von Farben in der Bildverarbeitung</t>
  </si>
  <si>
    <t>Responsive Websites</t>
  </si>
  <si>
    <t>Geschichten-Erzählen mit digitalen und analogenMedien</t>
  </si>
  <si>
    <t>Biometrische Benutzerauthentifizierung und Hashing</t>
  </si>
  <si>
    <t>K-Means in Java</t>
  </si>
  <si>
    <t xml:space="preserve">Laufzeit- und Speicher-Profiling von Java-Anwendungen </t>
  </si>
  <si>
    <t>Die Studierenden können das in den ersten drei Semestern angeeignete Wissen praktisch anwenden.</t>
  </si>
  <si>
    <t>Sie zeigen dies in verschiedenen kleineren Versuchen, die bei der Durchführung insb. auch die Kombination der erworbenen Fertigkeiten erfordern können.</t>
  </si>
  <si>
    <t xml:space="preserve">Die Studierenden können die Versuche sinnvoll vorbereiten, systematisch durchführen und die Ergebnisse dokumentieren.  </t>
  </si>
  <si>
    <t>Erläuterung des Begriffs Software Engineering</t>
  </si>
  <si>
    <t>Einführung in Vorgehensmodelle des Software Engineering</t>
  </si>
  <si>
    <t>Einführung in Requirements Engineering</t>
  </si>
  <si>
    <t>Objektorientierte Modellierung (OOA und OOD) mit UML: Objektorientierte Analyse (OOA), Objektorientierte Entwurf/Design (OOD)</t>
  </si>
  <si>
    <t>Entwurfsmuster</t>
  </si>
  <si>
    <t xml:space="preserve">Einführung in die Software Architketur (Schichtenarchitektur) </t>
  </si>
  <si>
    <t>Die Studierenden kennen die Aufgaben und Vorgehensmodelle des Software-Engineering und können Methoden des Requirements Engineerings benennen.</t>
  </si>
  <si>
    <t>Die Studierenden können objektorientierte Modellierung sowohl in der Analyse als auch im Entwurf anwenden und damit Lösungen für ein gegebenes Problem entwickeln. Unterstützend kennen sie Entwurfsmuster und eine Schichtenarchitektur und können dies anwenden.</t>
  </si>
  <si>
    <t xml:space="preserve">In Teamarbeit modellieren und implementieren die Studierenden eine größere Software-Aufgabe. </t>
  </si>
  <si>
    <t xml:space="preserve">Dabei wenden sie Teamfähigkeit und Anwendungs-, Analyse-, Problemlöse- und Methodenkompetenzen im Software Engineering an. </t>
  </si>
  <si>
    <t>Grundbegriffe und Ziele der Kryptographie</t>
  </si>
  <si>
    <t>Symmetrische Kryptosysteme: Arbeitsweise und Einsatz am Beispiel von AES, Betriebsarten</t>
  </si>
  <si>
    <t>Kryptographische Hashfunktionen</t>
  </si>
  <si>
    <t>Verfahren zur Integritätssicherung</t>
  </si>
  <si>
    <t>Schlüsselaustausch, z.B. Diffie-Hellman</t>
  </si>
  <si>
    <t>Asymmetrische Kryptosysteme: Arbeitsweise und Einsatz am Beispiel von RSA</t>
  </si>
  <si>
    <t>Digitale Signaturen und Zertifikate</t>
  </si>
  <si>
    <t>Schlüsselmanagement, Web of Trust</t>
  </si>
  <si>
    <t>Protokolle zur sicheren Datenübertragung (z.B. TLS, SSH)</t>
  </si>
  <si>
    <t>Verschlüsselung von Dateien und E-Mails</t>
  </si>
  <si>
    <t xml:space="preserve">Verschlüsselung von Datenträgern  </t>
  </si>
  <si>
    <t>Die Studierenden kennen die Grundbegriffe, Ziele und einige Methoden der modernen Kryptographie.</t>
  </si>
  <si>
    <t xml:space="preserve">Sie sind in der Lage, für eine Anwendung geeignete kryptographische Verfahren und Werkzeuge auszuwählen und diese in der Praxis fachgerecht einzusetzen.  </t>
  </si>
  <si>
    <t>Sie verstehen die Arbeitsweise, Sicherheitsvoraussetzungen sowie Einsatzmöglichkeiten einiger aktueller kryptographischer Verfahren.</t>
  </si>
  <si>
    <t>Die Studierenden können die Sicherheitsanforderungen eines gegebenen Anwendungsszenarios analysieren und die Eignung verschiedener kryptographischer Verfahren dafür bewerten.</t>
  </si>
  <si>
    <t>Einführung, Überblick, Terminologie und Definitionen</t>
  </si>
  <si>
    <t>Mathematische und technische Grundlagen</t>
  </si>
  <si>
    <t>Fehlerraten, Erkennungsgenauigkeit und Fälschungssicherheit</t>
  </si>
  <si>
    <t>Anwendungen, Verfahren und Eigenschaften ausgewählter biometrischer Modalitäten (unimodal)</t>
  </si>
  <si>
    <t>verhaltensbasierte Ansätze: Sprache, Handschrift, Gangarterkennung, Tastaturanschlagcharakteristik, Lippenbewegung, audio-visuelle Sprechererkennung</t>
  </si>
  <si>
    <t>physiologische Ansätze: Iris, Gesicht, Hand, Ohr, Retina</t>
  </si>
  <si>
    <t>Multimodale biometrische Fusion von multifaktoralen zu multibiometrischen Verfahren: multimodal, multialgorithmisch, multisensorial, multipresentation</t>
  </si>
  <si>
    <t>Evaluation and Benchmarking von Biometriesystemen</t>
  </si>
  <si>
    <t xml:space="preserve">Standardisierung in der Biometrie  </t>
  </si>
  <si>
    <t>Sie sind in der Lage, Probleme aufgrund der natürlichen Variabilität von Biometriedaten zu benennen und kritisch zu diskutieren, sowie ausgewählte Verfahren der Merkmalsextraktion und Klassifikation zu skizzieren.</t>
  </si>
  <si>
    <t>Absolventen haben die Fähigkeit, Biometrieverfahren grundsätzlich als Prozessmodell von Merkmalsselektions- und Klassifikationsverfahren zu entwickeln und spezifische Verfahren hinsichtlich der generellen Aspekte Universalität, Einzigartigkeit, Permanenz, Erfassbarkeit, Performanz, Akzeptanz und Überwindbarkeit einzuordnen und zu analysieren.</t>
  </si>
  <si>
    <t>Sie können Anforderungen an experimentelle Evaluierung von Biometriesystemen aufzeigen, sowie Anwendungs bezogene Testpläne entwickeln, sowie wesentliche Standards aus der Biometrie wiedergeben und auf Einsatzgebiete beziehen.</t>
  </si>
  <si>
    <t>Nachdem Studierende das Modul erfolgreich absolviert haben, können sie die wesentlichen Konzepte und Begrifflichkeiten aus der Biometrie (z.B. Authentifizierung, Enrollment, biometrische Klassifikation, Fehlerklassen, Modalitätsbegriff, uni- vs. multimodal etc.) beschreiben und auseinander halten.</t>
  </si>
  <si>
    <t>Einführung</t>
  </si>
  <si>
    <t>Soft- und Hardwarekomponenten der Computergraphik</t>
  </si>
  <si>
    <t>Methoden der Rastergraphik</t>
  </si>
  <si>
    <t>2D-Transformationen</t>
  </si>
  <si>
    <t>3D-Transformationen</t>
  </si>
  <si>
    <t>Kurven und Flächen</t>
  </si>
  <si>
    <t>Projektionen</t>
  </si>
  <si>
    <t>3D-Repräsentation von Objekten</t>
  </si>
  <si>
    <t>Sichtbarkeitsbestimmung</t>
  </si>
  <si>
    <t>Farbe</t>
  </si>
  <si>
    <t xml:space="preserve">Wirklichkeitsnahe Darstellung </t>
  </si>
  <si>
    <t>Sie können das RGB-, CMY-, CMYK-, CIE- und das HSV-Farbenmodell beschreiben sowie anwenden und kennen die verschiedenen Beleuchtungsmodelle für die wirklichkeitsnahe Darstellung einer dreidimensionalen Szene.</t>
  </si>
  <si>
    <t>Die Studierenden können die Funktionsweise der wichtigsten graphischen Ein- und Ausgabegeräte beschreiben.</t>
  </si>
  <si>
    <t>Sie sind in der Lage, die Vorgehensweise beim Bresenham-Algorithmus zur Rasterkonvertierung von Geraden, Kreisen und Ellipsen zu erläutern.</t>
  </si>
  <si>
    <t>Die Studierenden können Strategien zum Füllen von Flächen in der Bild- und der Objektebene sowie Ortsvektoren und freien Vektoren in homogenen Koordinaten angeben.</t>
  </si>
  <si>
    <t>Sie kennen die 2D- und 3D- Transformationen: Translation, Rotation, Skalierung, Spiegelung und Scherung sowie Parallel- und Zentralprojektion in homogenen Koordinaten und können, soweit möglich, in gewöhnlichen Koordinaten beschreiben.</t>
  </si>
  <si>
    <t>Die Studierenden sind in der Lage, Bézier-Kurven und 3D-Darstellungsform und Algorithmen zur Sichtbarkeitsbestimmung zu beschreiben.</t>
  </si>
  <si>
    <t>Grundlegende Konzepte von .NET und der aktuellen Windows-Version,</t>
  </si>
  <si>
    <t>Einführung in die Programmiersprachen C# und XAML und die entsprechenden Entwicklungsumgebungen.</t>
  </si>
  <si>
    <t xml:space="preserve">Einführung in die Bibliotheken und die Werkzeuge der Anwendungsprogrammierung unter .NET, Windows und Windows Phone. </t>
  </si>
  <si>
    <t>Die Studierenden entwickeln die Fähigkeit, Programme in zunächst unbekannten Sprachen und Entwicklungsumgebungen und für unterschiedliche Zielsysteme zu implementieren.</t>
  </si>
  <si>
    <t>Die Studierenden kennen und verstehen die grundlegenden Konzepte von .NET.</t>
  </si>
  <si>
    <t>Die Studierenden kennen C# und XAML und können diese praktisch anwenden.</t>
  </si>
  <si>
    <t>Die Studierenden verstehen die Prinzipien der ereignisorientierten Programmierung von grafischen Benutzeroberflächen.</t>
  </si>
  <si>
    <t xml:space="preserve">Die Studierenden entwickeln die Fähigkeit, eigene Anwendungen arbeitsteilig zu entwerfen, zu implementieren, zu testen und zu dokumentieren. </t>
  </si>
  <si>
    <t>Integritätssicherung vs. Performanz</t>
  </si>
  <si>
    <t>Entwurf von Datenbanken: Integritätssicherung und Schema Tuning</t>
  </si>
  <si>
    <t>Trigger und Stored Procedures</t>
  </si>
  <si>
    <t>Entwicklung von Datenbankanwendungen, speziell in Java: JDBC und JPA</t>
  </si>
  <si>
    <t>Datenbanken in mobilen Anwendungen, insb. SQLite</t>
  </si>
  <si>
    <t>Charakteristika von NoSQL-Datenbanken, CAP-Theorem</t>
  </si>
  <si>
    <t>Anwendungsentwicklung mit JSON-basierten dokumentorientierten NoSQL-Datenbanken</t>
  </si>
  <si>
    <t>Transaktionen, speziell Transaktionslevel im Mehrbenutzerbetrieb</t>
  </si>
  <si>
    <t xml:space="preserve">Verwendung von Sekundärindizes beim Tuning von Datenbanken </t>
  </si>
  <si>
    <t>Die Studierenden kennen und verstehen Konzepte der Integritätssicherung in relationalen Datenbanken (Trigger, Transaktionen, Recovery). Sie können Trigger zur Integritätssicherung entwerfen und in ausgewählten Systemen implementieren.</t>
  </si>
  <si>
    <t>Die Studierenden kennen Varianten der Kopplung von relationalen Datenbanken mit (ggf. mobilen) Anwendungsprogrammen. Sie können eine DB-Anbindung von Java aus realisieren, u.a. auch unter Verwendung eines Mapping-Frameworks. Sie sind fähig, den notwendigen Isolationslevel für Transaktionen zu bestimmen.</t>
  </si>
  <si>
    <t>Die Studierenden kennen Unterschiede relationaler Datenbanken sowie der im Cloud Computing häufig verwendeten NoSQL-Systeme. Sie können Anwendungen auf Basis ausgewählter NoSQL-Datenbanken entwickeln.</t>
  </si>
  <si>
    <t>Die Studierenden kennen wichtige Performanz-Aspekte in relationalen Datenbanken. Sie sind fähig, ein Tuning von Anfragen sowie ein Tuning mit Hilfe von Indizes durchzuführen.</t>
  </si>
  <si>
    <t>Historie der Visualisierung</t>
  </si>
  <si>
    <t>Überblick über Daten, Verfahren und Ziele</t>
  </si>
  <si>
    <t>Einfache statistische Grundlagen</t>
  </si>
  <si>
    <t>Statische Visualisierung von Tabellen und Graphen</t>
  </si>
  <si>
    <t>Visualisierung von Mediadaten</t>
  </si>
  <si>
    <t>Interaktive Web-Visualisierung</t>
  </si>
  <si>
    <t xml:space="preserve">Ausgewählte Anwendungsgebiete, insbesondere Medizin </t>
  </si>
  <si>
    <t>Die Studierenden kennen Ziele und typische Methoden der Datenvisualisierung sowie zugehörige einfache statistische Grundlagen.</t>
  </si>
  <si>
    <t>Sie sind in der Lage statische Verfahren anzuwenden.</t>
  </si>
  <si>
    <t>Die Studierenden können mit Hilfe von Tools interaktive Web-Visualisierungen erzeugen.</t>
  </si>
  <si>
    <t xml:space="preserve">Sie verfügen über Überblickswissen in ausgewählten Anwendungen der Visualisierung (insbesondere in der Medizin). </t>
  </si>
  <si>
    <t>Wiederholung: Grundlagen der Signal- und Bildverarbeitung</t>
  </si>
  <si>
    <t>Anwendungen aus dem Biosignal- und Audiobereich (eindimensionale Signale) und aus der Fotografie und Medizin (zweidimensionale Signale)</t>
  </si>
  <si>
    <t>Das Ohr und das Auge als signalverarbeitendes System, Wahrnehmungsphänomene</t>
  </si>
  <si>
    <t>Technische Sensoren zur Signal-, Ton- und Bildaufnahme</t>
  </si>
  <si>
    <t>ADW- und DAW, Speicherung von Daten</t>
  </si>
  <si>
    <t>Entwurf von digitalen Filtern und Verarbeitungsketten</t>
  </si>
  <si>
    <t>Die Studierenden kennen die Unterschiede zwischen biologischen und technischen Sensoren zur Signal-, Ton- und Bildaufnahme.</t>
  </si>
  <si>
    <t>Die Studierenden kennen die Schritte der Signal-, Ton- und Bildverarbeitung.</t>
  </si>
  <si>
    <t>Sie kennen Standardalgorithmen für typische Problemstellungen aus den Bereichen Filterung, Merkmalsbestimmung und Mustererkennung.</t>
  </si>
  <si>
    <t>Die Studierenden können mit dem Werkzeug MATLAB™ Aufgabenstellung der Signal- und Bildverarbeitung lösen.</t>
  </si>
  <si>
    <t>Etablieren einer Szene und Gestalten der Bildstruktur</t>
  </si>
  <si>
    <t>Kameraparameter und ihre Anwendung</t>
  </si>
  <si>
    <t>Perspektive und Parallaxe</t>
  </si>
  <si>
    <t>Kamerabewegungen mit Dolly und Kran</t>
  </si>
  <si>
    <t>Farbmodelle, Gamma und LUTS</t>
  </si>
  <si>
    <t>Farbästhetik</t>
  </si>
  <si>
    <t>Transfers und Workflow</t>
  </si>
  <si>
    <t>Filmschnittgrundlagen</t>
  </si>
  <si>
    <t xml:space="preserve">Digital Compositing Grundlagen, Rotoscoping und Keying  </t>
  </si>
  <si>
    <t>Die Studierenden kennen die Parameter einer digitalen Full Chip Kamera und können diese gezielt einsetzen.</t>
  </si>
  <si>
    <t>Sie sind in der Lage eine reale Szene in einem 2.5D-Raum nachzubauen.</t>
  </si>
  <si>
    <t>Die Studierenden entwickeln durch Simulationsübungen am Computer ein Verständnis für die wichtigsten modernen Kamerabewegungen.</t>
  </si>
  <si>
    <t>Sie kennen die zu Grunde liegenden Farbmodelle und Video-Codecs und können sie zu einem sinnvollen Workflow zusammenstellen.</t>
  </si>
  <si>
    <t>Die Studierenden sind in der Lage, grundlegende digitale Kompositionen mit Basis-Technologien wie Rotoscoping und Keying auszuführen und diese zu einem Film zusammenzusetzen.</t>
  </si>
  <si>
    <t>Einführung in die KI</t>
  </si>
  <si>
    <t>Suchverfahren (insb. intelligente informierte Suche, Optimierung)</t>
  </si>
  <si>
    <t>Wissensrepräsentation mit Regeln / Expertensysteme</t>
  </si>
  <si>
    <t>Wissensrepräsentation mit Logik (Beweiser)</t>
  </si>
  <si>
    <t>Soft Computing / Sicherheitsfaktoren / Unsicherheit</t>
  </si>
  <si>
    <t>Fuzzy Logik (Verarbeitung vager Begriffe, z.B. groß, vor,..)</t>
  </si>
  <si>
    <t>Neuronale Netze/Maschinelles Lernen</t>
  </si>
  <si>
    <t>Die Studierenden kennen die Grundlagen der Wissensverarbeitung und Künstlichen Intelligenz (KI) und ihrer praktischen Anwendungen in Informatik, Medizininformatik und Medien.</t>
  </si>
  <si>
    <t>Sie besitzen die Fähigkeit, entsprechende Verfahren und Algorithmen anzuwenden, zu konstruieren und zu implementieren sowie deren Leistungsfähigkeit abzuschätzen und zu beurteilen.</t>
  </si>
  <si>
    <t>Screendesign</t>
  </si>
  <si>
    <t>Interface-Gestaltung</t>
  </si>
  <si>
    <t>Einführung in Usability und Accessability</t>
  </si>
  <si>
    <t>Dramaturgie interaktiver Medien</t>
  </si>
  <si>
    <t>Nutzerführung</t>
  </si>
  <si>
    <t>Einbindung externer Medien</t>
  </si>
  <si>
    <t>Unterschiede von Off- und Online-Anwendungen und Qualitätssicherung</t>
  </si>
  <si>
    <t>Besonderheiten synchroner und asynchroner Programmierung</t>
  </si>
  <si>
    <t>Die Studierenden beherrschen die Grundlagen der Gestaltung von interaktiven Medien.</t>
  </si>
  <si>
    <t>Sie können den Workflow bei der Erstellung interaktive Medien konzipieren und diese dramaturgisch ausgestalten.</t>
  </si>
  <si>
    <t>Die Studierenden kennen die Besonderheiten synchroner und asynchroner Programmierung und können den Nutzer in Hinsicht auf konzeptionelle und ästhetische Anforderungen führen.</t>
  </si>
  <si>
    <t>Die Studierenden kennen die Unterschiede von On- und Offline-Anwendungen und können externe Medien entsprechend vorbereiten und einbinden.</t>
  </si>
  <si>
    <t>Sie können die einschlägigen Softwareprogramme (z. B. Adobe Photoshop, Adobe Director, Adobe Flash, Adobe Dreamweaver) anwenden.</t>
  </si>
  <si>
    <t>Konzeptentwicklung</t>
  </si>
  <si>
    <t>Cross-Media-Produktion</t>
  </si>
  <si>
    <t xml:space="preserve">Postproduktion </t>
  </si>
  <si>
    <t xml:space="preserve">Die Studierenden erlangen die Fähigkeit im Team auf interkultureller Basis zusammenzuarbeiten, sie verbessern ihre sprachlichen Kenntnisse - vor dem Hintergrund der Umsetzung eines Medienprojekts. </t>
  </si>
  <si>
    <t>Übersicht aktueller Trends serverseitiger Anwendungen</t>
  </si>
  <si>
    <t>Container-Typen serverseitiger Anwendungen (z. B. Apache Tomcat, JBoss)</t>
  </si>
  <si>
    <t>Software-Architektur serverseitiger Anwendungen</t>
  </si>
  <si>
    <t>Entwicklungskonzepte bei der Erstellung größerer Anwendungen</t>
  </si>
  <si>
    <t>Konzeption und Umsetzung von PersistenzSchichten</t>
  </si>
  <si>
    <t>MVC-Architektur für GUIs</t>
  </si>
  <si>
    <t>JSF, Expression Language &amp; Tag Libraries</t>
  </si>
  <si>
    <t>Die Studierenden kennen die Grundkonzepte der serverseitigen Java-Entwicklung mit der Java Enterprise Edition (JEE).</t>
  </si>
  <si>
    <t>Sie verstehen neben den Techniken und den in diesem Umfeld eingesetzten Frameworks auch die Architektur serverseitiger JEE-Anwendungen.</t>
  </si>
  <si>
    <t>Die Studierenden kennen sich in den aktuell eingesetzten Technologien webbasierter Anwendungen aus und sind darin theorie- und praxiserprobt.</t>
  </si>
  <si>
    <t>Sie sind in der Lage, die Inhalte des Moduls in einen größeren Projektzusammenhang zu bringen und so in Teamarbeit anwendungsnahe Prototypen zu erstellen.</t>
  </si>
  <si>
    <t>Nutzung der Entwicklungswerkzeuge</t>
  </si>
  <si>
    <t>Programmiermodell der x86-Prozessoren und Erweiterungen</t>
  </si>
  <si>
    <t>Programmbeispiele in Maschinensprache</t>
  </si>
  <si>
    <t>Unterprogrammtechnik</t>
  </si>
  <si>
    <t>Makros</t>
  </si>
  <si>
    <t>Parameterübergabe</t>
  </si>
  <si>
    <t>Verwaltung lokaler Variablen</t>
  </si>
  <si>
    <t>rekursive Unterprogramme</t>
  </si>
  <si>
    <t>reentrante Unterprogramme</t>
  </si>
  <si>
    <t>Interruptverarbeitung</t>
  </si>
  <si>
    <t>Zeichenkettenverarbeitung</t>
  </si>
  <si>
    <t>Erweiterungen des Befehlssatzes zur Unterstützung von Multimediaanwendungen</t>
  </si>
  <si>
    <t>CISC- und RISC-Konzept mit Beispielen</t>
  </si>
  <si>
    <t>Nutzung von CISC- und RISC-Konzept bei den x86-Prozessoren</t>
  </si>
  <si>
    <t>hardwarenahe und Hochsprachprogrammierung</t>
  </si>
  <si>
    <t xml:space="preserve">Überblick und Vergleich der Programmiermodelle weiterer Mikroprozessor- und Mikrocontroller-Familien: Power-PC, ARM, C166. </t>
  </si>
  <si>
    <t>Die Studierenden verfügen über Kenntnisse und Fertigkeiten der Assemblerprogrammierung moderner Mikroprozessorfamilien.</t>
  </si>
  <si>
    <t>Sie verstehen rechnerinterne Abläufe und können Algorithmen auf das Programmiermodell vorrangig der PC-Prozessoren abbilden sowie kleinere Teile von Systemsoftware entwickeln.</t>
  </si>
  <si>
    <t xml:space="preserve">Sie sind in der Lage, hardwarenahe und Hochsprachprogrammierung zu nutzen. </t>
  </si>
  <si>
    <t>Zahlendarstellungen</t>
  </si>
  <si>
    <t>Kalenderrechnung</t>
  </si>
  <si>
    <t>(Erweiterter) Euklidischer Algorithmus</t>
  </si>
  <si>
    <t>Kryptografie (Cäsar-, Vigenère-Code, RSA Verfahren)</t>
  </si>
  <si>
    <t>Primzahlbestimmung (Miller-Rabin-Test)</t>
  </si>
  <si>
    <t>Gauß-Algorithmus zur Lösung linearer Gleichungssysteme</t>
  </si>
  <si>
    <t xml:space="preserve">Algorithmen der Graphentheorie  </t>
  </si>
  <si>
    <t>Die Studierenden haben die Fähigkeiten mathematische Verfahren in Algorithmen umzusetzen</t>
  </si>
  <si>
    <t>Sie können Algorithmen aufgrund folgender Kriterien beurteilen: Korrektheit, Effizienz, numerische Stabilität</t>
  </si>
  <si>
    <t>Die Studierenden machen Erfahrungen auf dem Gebiet der mathematischen Modellierung</t>
  </si>
  <si>
    <t>Grundlagen der Mobilkommunikation, Aufbau von Mobilfunknetzen</t>
  </si>
  <si>
    <t>Kommunikationstechnologien für mobilen Systemen</t>
  </si>
  <si>
    <t>Betriebssysteme für mobile Endgeräte: Windows Mobile, Android, iOS; ferner: Symbian, WebOS</t>
  </si>
  <si>
    <t>Anwendungen und Anwendungsprotokolle</t>
  </si>
  <si>
    <t>Programmierung mobiler Endgeräte</t>
  </si>
  <si>
    <t>Die Studierenden kennen den grundlegenden Aufbau von Mobilfunknetzen und die dabei verwendeten Protokolle.</t>
  </si>
  <si>
    <t>Sie verstehen die Betriebssysteme für mobile Endgeräte sowie die Grundprinzipien und Probleme mobiler Anwendungen und Systeme.</t>
  </si>
  <si>
    <t>Die Studierenden können die grundlegenden Technologien zur Entwicklung verteilter Anwendungen und Systeme anwenden.</t>
  </si>
  <si>
    <t>Sie können mobile Anwendung auf ausgewählten Betriebssystemen entwerfen und prototypisch implementieren und somit Problemlösungs- und Methodenkompetenz im Bereich mobiler Anwendungen erwerben.</t>
  </si>
  <si>
    <t>Objektorientierte Programmierung in PHP</t>
  </si>
  <si>
    <t>Design Pattern in PHP</t>
  </si>
  <si>
    <t>Anwendung des Zend Framework</t>
  </si>
  <si>
    <t>Objektorientierte Programmierung mit Python</t>
  </si>
  <si>
    <t>Anwendung des Django-Framework</t>
  </si>
  <si>
    <t>Programmierung der Google App Engine</t>
  </si>
  <si>
    <t>Die Studierenden kennen und verstehen die Grundprinzipien von Skriptsprachen und sind in der Lage, Web- und andere Anwendungen selbständig objektorientiert und unter Verwendung gängiger Entwurfsmuster in den Programmiersprachen Python und PHP zu entwerfen und zu implementieren.</t>
  </si>
  <si>
    <t>Sie können den Einsatz von Skriptsprachen, Bibliotheken und Frameworks für verschiedene Anwendungsgebiete bewerten.</t>
  </si>
  <si>
    <t>Klassifikation von Rechnersystemen</t>
  </si>
  <si>
    <t>Arten und Ebenen der Parallelität in Rechnersystemen</t>
  </si>
  <si>
    <t>Systemzuverlässigkeit</t>
  </si>
  <si>
    <t>Leistungsmessung und -bewertung</t>
  </si>
  <si>
    <t>spezielle Formen der Halbleiter- und Massenspeicher</t>
  </si>
  <si>
    <t>Speicher- und nachrichtenbasierte Kopplung von Prozessoren</t>
  </si>
  <si>
    <t>Grafische Arbeitsmethoden</t>
  </si>
  <si>
    <t>Abschätzung der Leistungsfähigkeiten künftiger Technologien</t>
  </si>
  <si>
    <t>Die Studierenden kennen Architektur- und Bauprinzipien von verschiedenen Rechnersystemen und können diese in eine Bewertungsmatrix einordnen</t>
  </si>
  <si>
    <t>Sie beherrschen die Grundlagen zur Anwendung von Parallelität und die damit zusammenhängenden strukturalen und funktionalen Grundregeln und sind dazu befähigt, räumliche und zeitliche Parallelität in Rechnern anzuwenden</t>
  </si>
  <si>
    <t>Sie beherrschen grafische Arbeitsmethoden und sind in der Lage, aktuelle und künftige Entwicklungslinien von Rechnersystemen einzuschätzen</t>
  </si>
  <si>
    <t>Farbe: Spektrum, Farbsysteme, Farbraum, Farbtiefe, Farbe und Auflösung, Farbkontraste</t>
  </si>
  <si>
    <t>Farbe: Farbe und Ausgabemedien, Farbleitsysteme und -codes, Farbpsychologie</t>
  </si>
  <si>
    <t>Typografie: Schrift- und Satzarten, Maßeinheiten, Schrift und Auflösung</t>
  </si>
  <si>
    <t>Typografie: Schrift in Abhängigkeit von Ausgabemedien, Lesbarkeit</t>
  </si>
  <si>
    <t>Dramaturgie und Interaktion: Erzählformen, Menüvarianten, Benutzerführung</t>
  </si>
  <si>
    <t>Computerspiele: Rolle von Farben, Schrift und Komposition</t>
  </si>
  <si>
    <t>Internet: Informationsüberflutung und -strukturierung</t>
  </si>
  <si>
    <t>E-Learning: visuelle Umsetzung didaktischer Methoden und Modelle</t>
  </si>
  <si>
    <t>TV-Design 1: Fernsehnormen und Gestaltung, Grundlagen</t>
  </si>
  <si>
    <t>TV-Design 2: Fernsehgenres: Unterhaltung und Information</t>
  </si>
  <si>
    <t>Filmdesign 1: hohe Auflösung und andere filmische Eigenheiten</t>
  </si>
  <si>
    <t>Filmdesign 2: Filmgenres und Gestaltung</t>
  </si>
  <si>
    <t>Informationsdesign: Visualisierung von Information unterschiedliche Ausgabemedien</t>
  </si>
  <si>
    <t>Die Studierenden können dramaturgische und gestalterische Prinzipien in der Entwicklung von statischen und dynamischen Medien klassifizieren und anwenden.</t>
  </si>
  <si>
    <t>Sie beherrschen den qualifizierten Einsatz von Bild (und Ton) als dramaturgische Instrumente im Medienproduktionsprozess.</t>
  </si>
  <si>
    <t>Die Studierenden kennen aktuelle Tendenzen in der Medienwelt und identifizieren medienästhetische und -historische Entwicklungen.</t>
  </si>
  <si>
    <t>Einleitung: Sicherheit in der Breite von verteilten, mobilen und eingebetteten Systemen</t>
  </si>
  <si>
    <t xml:space="preserve">Programme mit Schadensfunktion: Viren, Würmer, Trojanische Pferde etc.  </t>
  </si>
  <si>
    <t>Software-Sicherheit am Beispiel WEB Anwendungen: Gefahren durch Cross-Site-Scripting und SQL Injection etc. und deren Abwehr</t>
  </si>
  <si>
    <t>Sicherheit im OSI Netzwerk-Modell: Wireless Security: WLAN, VPN, IPSec, TLS (SSL), KERBEROS, PGP</t>
  </si>
  <si>
    <t>Cloud Security: spezifische Risiken der Cloud, ausgewählte technische Lösungsansätze</t>
  </si>
  <si>
    <t>Sicherheitsaspekte Mobiler Endgeräte</t>
  </si>
  <si>
    <t>spezifische Risiken in Mobilen Endgeräten</t>
  </si>
  <si>
    <t>ausgewählte Sicherheitsansätze auf Systemebene</t>
  </si>
  <si>
    <t xml:space="preserve">Ausblick zu Aspekten der Mediensicherheit, Biometrie &amp; Forensik, Internet of Things </t>
  </si>
  <si>
    <t>Nachdem Studierende das Modul erfolgreich absolviert haben, können sie die wesentlichen Konzepte und Begrifflichkeiten aus der IT Sicherheit, speziell im Kontext mobiler, verteilter und eingebetteter Systeme (z.B. Sicherheitsaspekte, Risikobegriff, Angreiferszenarien, Mediensicherheit, Forensik) beschreiben und auseinander halten.</t>
  </si>
  <si>
    <t>Sie differenzieren, welche Sicherheitsaspekte und Angriffszenarien besondere Relevanz für die Anwendung in verteilten und mobilen IT Systemen haben, sie leiten Schwachstellen, die sich aus der Konzeption und Komplexität mobiler &amp; verteilter IT Systeme ergeben, ab und schätzen deren Bedrohungs- und Risikopotential ab.</t>
  </si>
  <si>
    <t>Absolventen sind in der Lage, ausgewählte technische Schutzmethoden auf unterschiedlichen Schichten des OSI-Netzwerkmodells, in mobilen und verteilten Systemen, aufzuzeigen und zu bewerten, sowie auf die Sicherheitsaspekte zu beziehen.</t>
  </si>
  <si>
    <t>Theoretische Grundlagen der interkulturellen Kompetenz und interkulturellen Kommunikation</t>
  </si>
  <si>
    <t>Theorie und Praxis der virtuellen Teamarbeit/Vorteile und Probleme</t>
  </si>
  <si>
    <t>Zusammenarbeit an einer fachbezogenen Thema mit Studierenden einer Partnerhochschule in Belgien (Hogeschool-Universiteit Brussel)</t>
  </si>
  <si>
    <t>Präsentieren der Arbeitsergebnisse per Video-Konferenz</t>
  </si>
  <si>
    <t>Die Studierenden sind zu interkultureller Kompetenz und interkultureller Kommunikation befähigt.</t>
  </si>
  <si>
    <t xml:space="preserve">Sie beherrschen die virtuelle Teamarbeit und Präsentationstechniken.  </t>
  </si>
  <si>
    <t>Grundbegriffe/Grundlagen des Projektmanagements;</t>
  </si>
  <si>
    <t>Ablauf der Projektplanung; Formen der Projektorganisation; Projektkontrolle und -steuerung;</t>
  </si>
  <si>
    <t>Social Skills im Projektmanagement (Motivation; Konfliktlösungsstrategien; Teammanagement; Gesprächsführung; ...)</t>
  </si>
  <si>
    <t>Erfolgsfaktoren des Projektmanagements;</t>
  </si>
  <si>
    <t xml:space="preserve">Darstellung der Tools und Methoden des Projektmanagements </t>
  </si>
  <si>
    <t>Die Studierenden verstehen die Grundlagen des Projektmanagements und der BWL.</t>
  </si>
  <si>
    <t>Sie beherrschen die Methoden des Projektmanagements und den Umgang mit relevanter Software (z.B. MS-Projekt).</t>
  </si>
  <si>
    <t>Sie sind für die Praxis befähigt, selbständig Projekte zu leiten.</t>
  </si>
  <si>
    <t>SG4W</t>
  </si>
  <si>
    <t>Begründungen normativer Sätze, Gründe für und gegen Moral, absolute Begründung von Moral, relative Begründungen von Moral, Dezisionismus</t>
  </si>
  <si>
    <t>Ethische Grundbegriffe, moralische Handlungen, Absicht und Freiwilligkeit, Wissen und Willen, Handlungsprinzipien, Handlungsfolgen, Tun und Unterlassen</t>
  </si>
  <si>
    <t>Ziel menschlichen Handelns, Glück als letztes Ziel, Sinn und Ziel, Das Gute (der Begriff , das höchste Gut)</t>
  </si>
  <si>
    <t>Werte, Gerechtigkeit, Tugend, Sollen, Können</t>
  </si>
  <si>
    <t>Durchsetzungsprobleme, Sein, Sollen und Müssen</t>
  </si>
  <si>
    <t>Besondere Aspekte: Das Problem des Bösen, reduktionistische Erklärungsversuche, nicht-reduktionistische Erklärungsversuche</t>
  </si>
  <si>
    <t>Zur Paradoxie zwischen zweckrationalem Handeln einzelner sowie von Teilsystemen und irrationalem „Verhalten, Reagieren“ von komplexen und ganzheitlichen Systemen; Hinweise auf systemimmanente Antagonismen</t>
  </si>
  <si>
    <t>Wissenschaftsethik - Kurzbeschreibung und Einordnung in die wissenschaftlichen Fragestellungen einer Technischen Hochschule, Schnittstellen zwischen Technik und Gesellschaft, Wissenschaftskultur, ihre jeweiligen historisch-konkreten ethischen Maßstäbe etc..</t>
  </si>
  <si>
    <t xml:space="preserve">Innovation und gesellschaftliche Transformation: zur Abhängigkeit zwischen Werten, Zielen und Problemdefinitionen auf der einen Seite und gesellschaftlicher Entwicklung auf der anderen. </t>
  </si>
  <si>
    <t>Die Studierenden können ethisch problematische Konsequenzen sichtbar machen und Alternativen aufzeigen.</t>
  </si>
  <si>
    <t>Die Studierende können Konzepte und deren (mögliche) Folgen in ein ethisches Wertegefüge einordnen und ausgehend von einem konsensuellen Wertefundament über Varianten entscheiden bzw. Entscheidungen vorbereiten, sowie Prozesse und Ergebnisse der eigenen technisch-technologischen bzw. fachlich und wissenschaftlichen Aktivitäten in ein ethisches Konzept einbetten, insbesondere bezogen auf die soziale Technikfolgenabschätzung.</t>
  </si>
  <si>
    <t xml:space="preserve">Die Studierende verstehen, welche Logiken und welche Risiken im Kontext von Fachkulturen und damit verbundener wettbewerbicher Deutungsmacht entstehen und wie diese in einem demokratischen Gemeinwesen zu handhaben sind. </t>
  </si>
  <si>
    <t>grundlegender Regelungen des Telemedien-, Rundfunk- und Presserechtes</t>
  </si>
  <si>
    <t>Anwendungsbereites Wissen im Bereich des Urheber-, Marken- und Wettbewerbsrechtes</t>
  </si>
  <si>
    <t>Beurteilung der Einhaltung zwingender rechtlicher Regelungen im Bereich der Telemediendienste, sowie straf- und zivilrechtliche Folgen</t>
  </si>
  <si>
    <t>Die Studierenden kennen und verstehen die rechtlichen Grundlagen des Medienrechtes.</t>
  </si>
  <si>
    <t>Sie sind in der Lage, den rechtlichen Anforderungen des Presserechtes, des Urheberrechtes und des Marken- und Wettbewerbsrechtes insbesondere aus Sicht der Diensteanbieter und Nutzer im Internet, praxisrelevant zu entsprechen</t>
  </si>
  <si>
    <t>Die Studierenden sind befähigt, die rechtlichen Anforderungen der Kommunikation im Rahmen der Fernkommunikationsmittel zu kennen und anzuwenden.</t>
  </si>
  <si>
    <t>Projekt aus den Profilrichtungen Intelligente Systeme, Network Computing oder Digitale Medien Informatik</t>
  </si>
  <si>
    <t xml:space="preserve">Themen der aktuellen Forschung z.B.: Aufbau eines Community-Netzwerkes, Autonome Mobile Systeme, Interaktiver Film, Multimediale Applikationen, Nutzung von DB-Software zur Entwicklung von DB-Applikationen, Sicherheit in drahtlosen Netzen </t>
  </si>
  <si>
    <t>Die Studierenden setzen das Erlernte der o.g. Fächer in Rahmen eines Projektes praktisch um. Dabei werden die Phasen des Projektmanagements erarbeitet/bearbeitet und durchlaufen.</t>
  </si>
  <si>
    <t>Die Studierenden kennen die Gesprächsführung mit dem Kunden/Endanwender.</t>
  </si>
  <si>
    <t>Sie können die Anforderungen erarbeiten und entwickeln für die Aufgabenstellung ein angemessenes Lösungsmodell</t>
  </si>
  <si>
    <t>Sie können die vorgeschlagenen Lösungen kritisch werten und analysieren die Vor- und Nachteile.</t>
  </si>
  <si>
    <t xml:space="preserve">Sie können eine vollständige Projektdokumentation erarbeiten und berücksichtigen dabei auch die Aspekte der Softwaredokumentation. </t>
  </si>
  <si>
    <t>Was ist Wissenschaft und was ist wissenschaftliches Arbeiten?</t>
  </si>
  <si>
    <t>Textarten</t>
  </si>
  <si>
    <t>Nutzung von Social Media im Studium: Wikis, Weblogs, Tagging</t>
  </si>
  <si>
    <t>Literaturrecherche und -beschaffung: Nutzung von Bibliothekskatalogen, Internetrecherche, Fachportale und</t>
  </si>
  <si>
    <t>Literaturverwaltung mit Textverarbeitungsprogrammen, Datenbanken und Literaturverwaltungsprogrammen (citavi)</t>
  </si>
  <si>
    <t>Inhaltliche Gestaltung: Themenfindung, -strukturierung; Elemente eines wissenschaftlichen Textes, Quellenangaben und Zitate, Plagiate</t>
  </si>
  <si>
    <t>Formale Gestaltung: Gliederungsfunktion, Fußnoten, Tabellen, Grafiken und Abbildungen, Register und Verzeichnisse, Nutzung von Formatvorlagen, Schriftbild und Satzspiegel</t>
  </si>
  <si>
    <t>Die Studierenden kennen grundlegende Merkmale wissenschaftlicher Arbeiten und können wissenschaftliches Arbeiten abgrenzen von nichtwissenschaftlichen Tätigkeiten. Sie kennen die Grundsätze guter wissenschaftlicher Praxis.</t>
  </si>
  <si>
    <t>Die Studierenden kennen verschiedene Software-Werkzeuge zum systematischen Recherchieren wissenschaftlicher Dokumente und haben diese angewendet. Sie können verlässliche Quellen wissenschaftlicher Erkenntnis von nicht zitierfähigen Quellen unterscheiden.</t>
  </si>
  <si>
    <t>Die Studierenden kennen typische Gliederungen und Konzepte wissenschaftlicher Arbeiten in der Informatik.</t>
  </si>
  <si>
    <t>Sie kennen Zitierformen und Aufbau und Strukturierung von Quellen- und Literaturverzeichnissen.</t>
  </si>
  <si>
    <t xml:space="preserve">Sie kennen Grundsätze und Regeln zur Gestaltung guter wissenschaftlicher Texte und haben diese in einer eigenen Textproduktion angewendet. Die Studierenden haben Kenntnisse zum Recherchieren und Zitieren in der eigenen Textproduktion angewendet. </t>
  </si>
  <si>
    <t>Komponenten autonomer mobiler Systeme, Aktoren und Sensoren</t>
  </si>
  <si>
    <t>Bildaufnahme und –verarbeitung durch mobile Systeme</t>
  </si>
  <si>
    <t>Methoden und Geräte zur Navigation und Planung</t>
  </si>
  <si>
    <t>Ausgesuchte Algorithmen zur Merkmals</t>
  </si>
  <si>
    <t>bestimmung, Objekterkennung und -verfolgung</t>
  </si>
  <si>
    <t>Integration von KI- und BV-Algorithmen</t>
  </si>
  <si>
    <t xml:space="preserve">Gruppenarbeit: Bearbeiten eines Anwendungsszenarios wie beispielsweise Navigation, Auffinden und Transport eines farblich gekennzeichneten Gegenstands mit Hilfe eines Mobilen Roboters  </t>
  </si>
  <si>
    <t>Die Studierenden kennen und verstehen die Anwendung von Methoden verschiedener Fachgebiete der Informatik in autonomen mobilen Systemen. Dazu gehört das Kennen und Beurteilen von Einsatzmöglichkeiten für solche Systeme.</t>
  </si>
  <si>
    <t>Sie beherrschen den praktischen Einsatz des angeeigneten Wissens und das Zusammenwirken von Theorie und Praxis am Beispiel eines mobilen Roboters (u.a. vom Typ Pioneer 2 und 3).</t>
  </si>
  <si>
    <t>Sie besitzen die Fähigkeit, Verfahren und Algorithmen aus den betroffenen Bereichen Bildund Signalverarbeitung, Mechatronik, Elektronik und Künstliche Intelligenz integriert anzuwenden, zu konstruieren und zu implementieren sowie deren Leistungsfähigkeit abzuschätzen und zu beurteilen.</t>
  </si>
  <si>
    <t>Cross Device User Experience</t>
  </si>
  <si>
    <t>User Journeys</t>
  </si>
  <si>
    <t>Medienkonvergenz</t>
  </si>
  <si>
    <t>Interfacedesign</t>
  </si>
  <si>
    <t>Cross Platform Frameworks</t>
  </si>
  <si>
    <t>HTML5, CSS3, Javascript</t>
  </si>
  <si>
    <t>Json</t>
  </si>
  <si>
    <t>XML, SVG</t>
  </si>
  <si>
    <t>Internet der Dinge</t>
  </si>
  <si>
    <t>Ubiquitous Computing</t>
  </si>
  <si>
    <t xml:space="preserve">Brain Computer Interface </t>
  </si>
  <si>
    <t>Die Studierenden verstehen die spezifischen Eigenschaften und Potentiale verschiedener Ein- und Ausgabegeräte.</t>
  </si>
  <si>
    <t>Sie sind in der Lage gebrauchstaugliche Lösungen für geräteübergreifende Interaktionsformen zu konzipieren, zu gestalten und zu realisieren.</t>
  </si>
  <si>
    <t>Die Studierenden können Roadmaps für Kommunikationstechnologien zur Vernetzung physischer und virtueller Gegenstände / Devices entwickeln</t>
  </si>
  <si>
    <t>Sie kennen aktuelle Interaktionsformen und können diese im Rahmen der Mensch-MaschineSchnittstelle mit und ohne Zuhilfenahme von Extremitäten konzipieren.</t>
  </si>
  <si>
    <t>Sie kennen plattformübergreifende Frameworks und aktuelle Webtechnologien.</t>
  </si>
  <si>
    <t>Technologien (Übersicht): Embedded PC und Mikrocontroller, Vorstellung wesentlicher Plattformen (Demonstrationen)</t>
  </si>
  <si>
    <t>Aufbau, Funktion und Anwendungsmöglichkeiten von Mikrocontrollern, Auswahl und Programmierung eines konkreten Mikrocontrollers</t>
  </si>
  <si>
    <t>Interner Aufbau, Prozessorkern, Befehlssatz, Speicherorganisation, E/A-Ports, Timer, Interrupt</t>
  </si>
  <si>
    <t>Initialisierung und Nutzung der Controller-Funktionen (E/A-Ports, A/D-Wandler, Timer, Schnittstellen,...)</t>
  </si>
  <si>
    <t>Entwicklungstools: Assembler, C-Compiler, Debugger, Monitor, Simulator</t>
  </si>
  <si>
    <t>Programmbeispiele und Übungsaufgaben in Assembler und C</t>
  </si>
  <si>
    <t>Entwicklung von kleinen Echtzeitapplikationen</t>
  </si>
  <si>
    <t>Mikrocontroller-Plattform für die Übungen: überwiegend SAB80C517A mit Entwicklungsumgebung und Applikationshardware (Sensoren, Aktoren, Anzeigeelemente)</t>
  </si>
  <si>
    <t>Die Studierenden kennen wesentliche Technologien zur Realisierung Eingebetteter Systeme und verfügen über ausgeprägte praktische Fertigkeiten insbesondere im Bereich der Mikrocontroller sowie der Softwareentwicklung und des Softwaretestes für Zielsysteme.</t>
  </si>
  <si>
    <t>Sie können Anwendungsaufgaben auf der Basis von Mikrocontrollern als Vordergrund-/Hintergrund-Applikationen entwickeln sowie die notwendigen Peripheriebausteine initialisieren.</t>
  </si>
  <si>
    <t xml:space="preserve">Sie besitzen Grundkenntnisse der Echtzeitverarbeitung und der Echtzeitbetriebssysteme. </t>
  </si>
  <si>
    <t>Container-Typen serverseitiger Anwendungen (z. B. Apache Tomcat, JBoss im Java-Umfeld)</t>
  </si>
  <si>
    <t>Konzeption von Persistenz-Schichten</t>
  </si>
  <si>
    <t>Nachrichtenbasierte Komponentenkopplung</t>
  </si>
  <si>
    <t>Web-Services</t>
  </si>
  <si>
    <t>Design von Programmierschnittstellen</t>
  </si>
  <si>
    <t>Die Studierenden verstehen die Grundkonzepte für die Konzeption und Umsetzung serverseitiger Enterprise-Anwendungen. Ausgehend von den Anforderungen an Enterprise-Anwendungen (Verfügbarkeit, Skalierbarkeit, Sicherheit, Komponentisierung) wird die Architektur für die Realisierung betrachtet.</t>
  </si>
  <si>
    <t>Sie kennen sich in den aktuell eingesetzten Techniken und Trends im Enterprise-Umfeld aus und sind darin theorie- und praxiserprobt.</t>
  </si>
  <si>
    <t>Die in der Vorlesung und den Übungen vermittelten Ansätze werden in einzelnen Projekten zusammengeführt, so dass in Teamarbeit anwendungsnahe Prototypen erstellt werden können.</t>
  </si>
  <si>
    <t>Geräuschemachen (Foley)</t>
  </si>
  <si>
    <t>Audio-Studiotechnologie</t>
  </si>
  <si>
    <t>Kreieren eigener Klänge</t>
  </si>
  <si>
    <t>Verfremdung von Klangmaterial</t>
  </si>
  <si>
    <t>Anwendung von Effekten auf vorhanden Audiomaterial</t>
  </si>
  <si>
    <t>Schneiden tontechnischer Vorlagen</t>
  </si>
  <si>
    <t>Grundsätzlich sollen die Studierenden in der Lage sein, Audio jedweder Art aufzuzeichnen und Sounds jedweder Gattung zu produzieren.</t>
  </si>
  <si>
    <t>Sie verstehen die signaltechnischen Zusammenhänge und beherrschen die Bedienung der üblichen Tools.</t>
  </si>
  <si>
    <t>Kommunikation und Massenkommunikation</t>
  </si>
  <si>
    <t>Aspekte der Mediennutzung</t>
  </si>
  <si>
    <t>Medienwirkungsforschung</t>
  </si>
  <si>
    <t>Werbepsychologie</t>
  </si>
  <si>
    <t>Die Studierenden kennen die Grundlagen der Medienpsychologie und verwandter wissenschaftlicher Ansätze, wie Werbepsychologie, Medien- und Kommunikationstheorie sowie Medienwirkungsforschung.</t>
  </si>
  <si>
    <t>Weiterführende Aspekte von Digitalem Audio</t>
  </si>
  <si>
    <t>Grundlagen der Klangerzeugung</t>
  </si>
  <si>
    <t>Einführung in die Musiktheorie (Melodik, Rhythmik und Harmonik) und deren Umsetzung in Audiosequenzern</t>
  </si>
  <si>
    <t>Grundlagen und Anwendung von MIDI</t>
  </si>
  <si>
    <t>Loopbasierendes Kreieren von einfachen Musikstücken</t>
  </si>
  <si>
    <t>Sampler-Technologie</t>
  </si>
  <si>
    <t>Mischen und Mastering</t>
  </si>
  <si>
    <t>Grundlagen der Ästhetik von Sound</t>
  </si>
  <si>
    <t>Die Studierenden beherrschen die wesentlichen Prinzipien beim Umgang mit digitalem Audiomaterial.</t>
  </si>
  <si>
    <t>Sie können Sound und einfache Musikstücke selbst kreieren.</t>
  </si>
  <si>
    <t>Die Studierenden kennen die verschiedenen Sampler-Technologien und können eigene Sampler-Instrumente erstellen und mit MIDI ansteuern.</t>
  </si>
  <si>
    <t>Sie können die Qualität einer Audioproduktion einschätzen und selbst einfache Mischungen erstellen und diese anschließend im Tonstudio mastern.</t>
  </si>
  <si>
    <t>Sie können Sound nach ästhetischen Gesichtspunkten konzipieren und anwenden.</t>
  </si>
  <si>
    <t>Die Studierenden können die einschlägigen Softwareprogramme (Stereoeditoren, LogicExpress/Pro, ProTools HD) anwenden.</t>
  </si>
  <si>
    <t>Geschichte der Computerspiele</t>
  </si>
  <si>
    <t>Soziokulturelle Aspekte der Computerspiele</t>
  </si>
  <si>
    <t>Verschiedene Genres der Computerspiele</t>
  </si>
  <si>
    <t>Wirtschaftliche und organisatorische Aspekte der Spieleproduktion</t>
  </si>
  <si>
    <t>Nonlineare Dramaturgien in Computerspielen, Konzeption und Storyboards</t>
  </si>
  <si>
    <t>Gestalterische Aspekte der Spieleentwicklung (Interfacedesign, Characterdesign, Leveldesign)</t>
  </si>
  <si>
    <t>Crossplattform-Produktion, Konvergenz (Mac-PC, Internet, CD-Rom, DVD, Mobile Endgeräte)</t>
  </si>
  <si>
    <t>Internationale (mehrsprachige Produktion)</t>
  </si>
  <si>
    <t>Autorensysteme (Director, Flash, HTML5)</t>
  </si>
  <si>
    <t>Objektorientierte Programmierung</t>
  </si>
  <si>
    <t>Eventhierarchien</t>
  </si>
  <si>
    <t>Einsatz von Arrays (Listen)</t>
  </si>
  <si>
    <t>Medienintegration und Synchronisierung</t>
  </si>
  <si>
    <t>Browsergames</t>
  </si>
  <si>
    <t>3DSpiele-Engines/ -APIs</t>
  </si>
  <si>
    <t>Die Studierenden kennen die Verfahren zur Integration von (Multi-) Medien in interaktive Anwendungen und können diese Medien synchronisieren.</t>
  </si>
  <si>
    <t>Sie beherrschen gängige Multimedia-Autorensysteme und verstehen aktuelle Standards und Medienarchitekturen.</t>
  </si>
  <si>
    <t>Sie sind in der Lage, ein Navigations- und Screendesign für Multimedia-Applikationen unter Kriterien wie Ästhetik, Usability und Ergonomie zu konzipieren und zu beurteilen.</t>
  </si>
  <si>
    <t xml:space="preserve">In den Entwicklungsschritten von der Konzeption über das Design bis hin zur technischen Realisation können die Studierenden ihre Kompetenzen in der Teamarbeit anwenden und ihre Ergebnisse Dritten gegenüber präsentieren. </t>
  </si>
  <si>
    <t>Grundlagen desTestens</t>
  </si>
  <si>
    <t>Testen im Software Lebenszyklus</t>
  </si>
  <si>
    <t>StatischeTesttechniken</t>
  </si>
  <si>
    <t>Testdesign-Techniken</t>
  </si>
  <si>
    <t>Test Management</t>
  </si>
  <si>
    <t>Testwerkzeuge</t>
  </si>
  <si>
    <t>In wesentlichen können die Grundlagen des Testen, Testen im Software Lebenszyklus, StatischeTesttechniken, Testdesign-Techniken, Test Management und Testwerkzeuge erinnert und verstanden werden.</t>
  </si>
  <si>
    <t>Darüber hinaus können einige Testentwurfsverfahren (z. B. BLACK-BOX- VERFAHREN und WHITE-BOX-VERFAHREN) angewandt und analysiert werden.</t>
  </si>
  <si>
    <t>Weiterhin können Testplanung und -schätzung sowie Fehler- und Abweichungsmanagement angewandt werden.</t>
  </si>
  <si>
    <t>Arbeitsschritte und Methodik des Systementwurfs</t>
  </si>
  <si>
    <t>Besonderheiten bei der Arbeit auf den unterschiedlichen Abstraktionsebenen</t>
  </si>
  <si>
    <t>Übersicht über die gebräuchlichen Hardware-Plattformen und die jeweils damit verbundenen Arbeitswerkzeuge</t>
  </si>
  <si>
    <t>Grundlagen der Hardware-Beschreibungssprache VHDL</t>
  </si>
  <si>
    <t>Methoden zur Einbindung von Bibliothekselementen in digitale Systeme</t>
  </si>
  <si>
    <t>Die Studierenden kennen die wesentlichen Strategien und Vorgehensweisen beim Entwurf digitaler Systeme und sind in der Lage, auf verschiedenen Abstraktionsebenen zu agieren.</t>
  </si>
  <si>
    <t>Sie beherrschen die spezifischen Methoden des strukturalen und des funktionalen Entwurfs und können geeignete Hardware-Plattformen sowie auch periphere Systemkomponenten auswählen und in der Hardwarebeschreibungssprache VHDL konfigurieren.</t>
  </si>
  <si>
    <t xml:space="preserve">Sie beurteilen die Leistungsfähigkeiten verschiedener Hardware-Plattformen und sind in der Lage, Syntheseergebnisse bis auf der Systemebene zu entwickeln und Verhaltensanalysen durchzuführen.  </t>
  </si>
  <si>
    <t>inführung (WBS in der Medizin, Wissensarten und Anwendungsszenarien in der Medizin)</t>
  </si>
  <si>
    <t>Formale/theoretische/logische Grundlagen für Wissensrepräsentation und Inferenz</t>
  </si>
  <si>
    <t>Experten- und Regelbasierte Systeme in der Medizin / Rule Engines</t>
  </si>
  <si>
    <t>Vokabularien in der Medizin, Semantische Netze</t>
  </si>
  <si>
    <t>Beschreibungslogiken / description logics (Repräsentation medizinischen Wissens durch Terminologische Logiken und automatisches Schließen)</t>
  </si>
  <si>
    <t>Ontologien und Web Ontology Language</t>
  </si>
  <si>
    <t>Selbstorganisierende Karten</t>
  </si>
  <si>
    <t>Weitere aktuelle Themen je nach Interessenlage der Dozenten/Studierende</t>
  </si>
  <si>
    <t>Studentische Vorträge/Vorstellung der Ausarbeitungen zu „KI-Methoden in der Medizin“</t>
  </si>
  <si>
    <t xml:space="preserve">Die Studierenden kennen und verstehen die Grundlagen der Wissensverarbeitung und Künstlichen Intelligenz (KI) und ihrer praktischen Anwendungen zum Aufbau wissensbasierter Systeme in der Medizin. </t>
  </si>
  <si>
    <t xml:space="preserve">Dazu gehört das Kennen und Beurteilen von Einsatzmöglichkeiten für KISysteme in der Medizin. </t>
  </si>
  <si>
    <t xml:space="preserve">Sie besitzen die Fähigkeit, entsprechende Verfahren und Algorithmen anzuwenden, zu konstruieren und zu implementieren sowie deren Leistungsfähigkeit abzuschätzen und zu beurteilen.  </t>
  </si>
  <si>
    <t>Gegenstand der Betriebswirtschaftslehre (20 %) - Betriebswirtschaftslehre als Wissenschaft - Grundkonzeptionen der Betriebswirtschaftslehre - Wirtschaftsguter - Wirtschaftlichkeitsprinzip - Messgrosen wirtschaftlichen Handelns - Betriebliche Produktionsfaktoren</t>
  </si>
  <si>
    <t>Leitbilder, Grundsatze und Ziele in Betrieben (15 %) - Leitbilder und Grundsatze - Betriebswirtschaftliche Ziele und Zielinhalte - Zielsysteme und Zielbeziehungen - Zielbildungsprozesse</t>
  </si>
  <si>
    <t>Konstitutive Entscheidungsfelder (30 %) - Geschaftsfeldbestimmung und -bewertung - Rechtsformalternativen - Standortfaktoren und Verfahren zur Standortbestimmung - Unternehmenszusammenschlusse</t>
  </si>
  <si>
    <t>Management und Organisation des Betriebs (20 %) - Aufgaben des Managements - Aufbauorganisation - Ablauforganisation</t>
  </si>
  <si>
    <t xml:space="preserve">Funktionsbereiche des betrieblichen Leistungsprozesses im Uberblick (15 %) - Supply-Management - Produktionswirtschaft - Marketing - Personalwirtschaft - Finanzierung und Investition - Informationswirtschaft und Rechnungswesen </t>
  </si>
  <si>
    <t>Die Studierenden verfügen über ein Grundlagenwissen über zentrale Entscheidungsfelder der Betriebswirtschaftslehre.</t>
  </si>
  <si>
    <t xml:space="preserve">Sie sind in der Lage, grundlegende betriebswirtschaftliche Entscheidungen zu fällen und zu bewerten.  </t>
  </si>
  <si>
    <t>Einführung ins Thema</t>
  </si>
  <si>
    <t>Bearbeitung der Auswirkungen der Informationstechnologie anhand konkreter Themen aus unterschiedlichen Bereichen wie z.B. Medizin, Industrie, Wissenschaft, Militär, Cybercrime, E-Learning, E-Commerce, E-Voting usw.</t>
  </si>
  <si>
    <t>Die Studierenden bekommen eine Auswahl an Themen, aus denen sie wählen können, sie haben aber auch die Möglichkeit eigene Themen vorzuschlagen.</t>
  </si>
  <si>
    <t>Begreifen der Auswirkungen der Informationstechnologie auf unsere Gesellschaft an Hand einzelner Themen aus den unterschiedlichsten Bereichen unserer Gesellschaft.</t>
  </si>
  <si>
    <t>Das Lernziel dieser Veranstaltung lässt sich sehr gut mit den Worten von Margaret Miller beschreiben: They begin to see that the impact of technology on society is more complex than they had previously realized. (Miller, p. 5).</t>
  </si>
  <si>
    <t xml:space="preserve">Die Studierenden sind in der Lage, differenziert an konkreten Beispielen die Herausforderungen beim Einsatz moderner Informationstechnologien in der modernen Industriegesellschaft zu beschreiben, zu analysieren und zu beurteilen. </t>
  </si>
  <si>
    <t xml:space="preserve">Die Vorlesung bietet eine allgemeine Einführung in das Recht, insbesondere in das Zivil- und Wirtschaftsrecht. </t>
  </si>
  <si>
    <t>Entsprechend den beruflichen Anforderungen liegen die Schwerpunkte im Schuldrecht (insbes. Vertragsrecht) und Sachenrecht (insbes. Mobiliar-, Immobiliar-, Kreditsicherungsrecht).</t>
  </si>
  <si>
    <t xml:space="preserve">Weitere Schwerpunkte sind Grundzüge des Arbeitsrechts (Individualarbeitsrecht) und des Gesellschaftsrechts (BGB-Gesellschaft, OHG, KG, GmbH, UG). </t>
  </si>
  <si>
    <t>Die Studierenden verstehen die Grundlagen des deutschen Rechtssystems.</t>
  </si>
  <si>
    <t>Sie kennen die für ihre weitere Berufstätigkeit maßgeblichen Grundzüge des Vertrags- und Haftungsrechts.</t>
  </si>
  <si>
    <t>Die Studierenden erkennen Kernfragen des Arbeits- und Gesellschaftsrechts.</t>
  </si>
  <si>
    <t>Inhalt des Praxisprojektes soll die selbständige Mitarbeit bei betrieblichen Problemlösungen sein.</t>
  </si>
  <si>
    <t>Einarbeitung in verschiedene Aufgabenbereiche, Selbstständige Mitarbeit bei betrieblichen Problemlösungen, soziale Kompetenzen, Präsentationen von Ergebnissen.</t>
  </si>
  <si>
    <t>Die Studierenden sind in der Lage, die im Studium erworbenen Kenntnisse auf betriebliche Problemstellungen bzw. den Erwerb fachspezifischen Könnens anzuwenden.</t>
  </si>
  <si>
    <t>Sie beherrschen Arbeitsmethoden für das fachspezifische praktische Erschließen der Aufgaben aus ihren künftigen beruflichen Tätigkeitsfeldern.</t>
  </si>
  <si>
    <t>Mit dem Praxisseminar sind sie in der Lage, die Ergebnisse des Praxisprojekts dem fachlichen Auditorium zu vermitteln.</t>
  </si>
  <si>
    <t>Sie verstehen es, ihre Ergebnisse auf unterschiedlichem Abstraktionsniveau in kürzeren oder ausführlichen Berichten vorzustellen und ihren Kommilitonen sowie dem Kollegium des Studiengangs Informatik zu vermitteln.</t>
  </si>
  <si>
    <t>Inhaltliche Betreuung und organisatorische Begleitung der Abschlussarbeit</t>
  </si>
  <si>
    <t>Einführung ins wissenschaftlichen Schreiben</t>
  </si>
  <si>
    <t>Vorstellung und Diskussion der Themen der Abschlussarbeiten</t>
  </si>
  <si>
    <t>Erstellen eines Posters zur Abschlussarbeit</t>
  </si>
  <si>
    <t>Die Studierenden wissen, wie eine wissenschaftliche Arbeit abgefasst wird.</t>
  </si>
  <si>
    <t>Sie sind in der Lage, die Aufgabenstellung einer Abschlussarbeit in einem Kurzvortrag vorzustellen.</t>
  </si>
  <si>
    <t>Die Studierenden können wissenschaftliches in Form eines Posters darstellen.</t>
  </si>
  <si>
    <t>Die Studierenden können eine für die Berufspraxis typische Fragestellung selbständig mit Hilfe wissenschaftlicher, gegebenenfalls künstlerisch-gestalterischer Methoden oder praktischer Fertigkeiten selbständig bearbeiten.</t>
  </si>
  <si>
    <t>Sie sind in der Lage, Thema, Lösungsweg sowie die Ergebnisse im wissenschaftlichen Stil darzustellen und zu präsentieren.</t>
  </si>
  <si>
    <t>Die Studierenden können erworbene rhetorische Kenntnisse anwenden.</t>
  </si>
  <si>
    <t>Zusammenhängende Beschäftigung mit einem umfassenden Thema und der daraus resultierenden Lösung einer praktischen oder theoretischen Problemstellung</t>
  </si>
  <si>
    <t>Darstellung des Themas, des Lösungswegs sowie der Ergebnisse in einer im wissenschaftlichen Stil abgefassten Abschlussarbeit.</t>
  </si>
  <si>
    <t>Präsentation und Diskussion in einem Kolloquium.</t>
  </si>
  <si>
    <t>Teilnahme an den Workshops Präsentationstechniken und Studienorganisation</t>
  </si>
  <si>
    <t>Dipl.- Inform. Ingo Boersch</t>
  </si>
  <si>
    <t>Alle Professoren und akademischen Mitarbeiter des FBI</t>
  </si>
  <si>
    <t>Prof. Dr. Roland Uhl</t>
  </si>
  <si>
    <t>Dr. Gerd Weckbecker</t>
  </si>
  <si>
    <t>Prof. Dr. Matthias Homeister</t>
  </si>
  <si>
    <t>Dr. Katja Orlowski</t>
  </si>
  <si>
    <t>Dipl. BWL (FH) Dipl. Inf. (FH) Mario Tönse</t>
  </si>
  <si>
    <t>Christoph Reinecke, BA</t>
  </si>
  <si>
    <t xml:space="preserve">Prof. Dr. Rolf Socher, Prof. Dr. Matthias Homeister  </t>
  </si>
  <si>
    <t>Label</t>
  </si>
  <si>
    <t>Christoph</t>
  </si>
  <si>
    <t>Reinecke</t>
  </si>
  <si>
    <t>BA</t>
  </si>
  <si>
    <t>Dipl. BWL (FH) Dipl. Inf. (FH)</t>
  </si>
  <si>
    <t>Mario</t>
  </si>
  <si>
    <t>Tönse</t>
  </si>
  <si>
    <t>Dipl.-Inform.</t>
  </si>
  <si>
    <t>Ingo</t>
  </si>
  <si>
    <t>Boersch</t>
  </si>
  <si>
    <t>Dr.</t>
  </si>
  <si>
    <t>Gerd</t>
  </si>
  <si>
    <t>Weckbecker</t>
  </si>
  <si>
    <t>Katja</t>
  </si>
  <si>
    <t>Orlowski</t>
  </si>
  <si>
    <t>Prof.</t>
  </si>
  <si>
    <t>Alexander</t>
  </si>
  <si>
    <t>Urban</t>
  </si>
  <si>
    <t>Prof. Dr.</t>
  </si>
  <si>
    <t>Claus</t>
  </si>
  <si>
    <t>Vielhauer</t>
  </si>
  <si>
    <t>Gabriele</t>
  </si>
  <si>
    <t>Schmidt</t>
  </si>
  <si>
    <t>Gerald</t>
  </si>
  <si>
    <t>Kell</t>
  </si>
  <si>
    <t>Harald</t>
  </si>
  <si>
    <t>Loose</t>
  </si>
  <si>
    <t>Jochen</t>
  </si>
  <si>
    <t>Heinsohn</t>
  </si>
  <si>
    <t>Karl-Heinz</t>
  </si>
  <si>
    <t>Jänicke</t>
  </si>
  <si>
    <t>Martin Christof</t>
  </si>
  <si>
    <t>Kindsmüller</t>
  </si>
  <si>
    <t>Martin</t>
  </si>
  <si>
    <t>Schafföner</t>
  </si>
  <si>
    <t>Matthias</t>
  </si>
  <si>
    <t>Homeister</t>
  </si>
  <si>
    <t>Michael</t>
  </si>
  <si>
    <t>Syrjakow</t>
  </si>
  <si>
    <t>Reiner</t>
  </si>
  <si>
    <t>Creutzburg</t>
  </si>
  <si>
    <t>Roland</t>
  </si>
  <si>
    <t>Uhl</t>
  </si>
  <si>
    <t>Rolf</t>
  </si>
  <si>
    <t>Socher</t>
  </si>
  <si>
    <t>Susanne</t>
  </si>
  <si>
    <t>Busse</t>
  </si>
  <si>
    <t>Sven</t>
  </si>
  <si>
    <t>Buchholz</t>
  </si>
  <si>
    <t>Thomas</t>
  </si>
  <si>
    <t>Preuss</t>
  </si>
  <si>
    <t>Schrader</t>
  </si>
  <si>
    <t>Ulrich</t>
  </si>
  <si>
    <t>Baum</t>
  </si>
  <si>
    <t>Prof. Dr.-Ing.</t>
  </si>
  <si>
    <t>Eberhard</t>
  </si>
  <si>
    <t>Hasche</t>
  </si>
  <si>
    <t>Stefan</t>
  </si>
  <si>
    <t>Kim</t>
  </si>
  <si>
    <t>honPrefix</t>
  </si>
  <si>
    <t>givenName</t>
  </si>
  <si>
    <t>familyName</t>
  </si>
  <si>
    <t>honSuffix</t>
  </si>
  <si>
    <t>Martin.Christof-Kindsmueller</t>
  </si>
  <si>
    <t>eMail</t>
  </si>
  <si>
    <t>E-Learning in moodle-Lernplattform</t>
  </si>
  <si>
    <t>Sicherheitsmanagement und -policies: Einführung in das Sicherheitsmanagement, Netzwerksicherheit, Lösungsansatz Firewall.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</si>
</sst>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rial"/>
      <family val="2"/>
    </font>
    <font>
      <sz val="10"/>
      <color theme="1"/>
      <name val="Consolas"/>
      <family val="3"/>
    </font>
    <font>
      <b/>
      <sz val="10"/>
      <color theme="1"/>
      <name val="Arial"/>
      <family val="2"/>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3">
    <xf numFmtId="0" fontId="0" fillId="0" borderId="0" xfId="0"/>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quotePrefix="1" applyFont="1" applyAlignment="1">
      <alignment vertical="center" wrapText="1"/>
    </xf>
    <xf numFmtId="0" fontId="2" fillId="2" borderId="0" xfId="0" applyFont="1" applyFill="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0" fillId="0" borderId="0" xfId="0" applyFont="1"/>
    <xf numFmtId="0" fontId="1" fillId="0" borderId="0" xfId="0" applyFont="1"/>
    <xf numFmtId="0" fontId="3" fillId="0" borderId="0" xfId="0" applyFont="1" applyAlignment="1">
      <alignment horizontal="left" vertical="center" wrapText="1"/>
    </xf>
    <xf numFmtId="0" fontId="1" fillId="0" borderId="0" xfId="0" quotePrefix="1" applyFont="1" applyAlignment="1">
      <alignment horizontal="center"/>
    </xf>
    <xf numFmtId="0" fontId="0" fillId="0" borderId="0" xfId="0" quotePrefix="1" applyAlignment="1">
      <alignment horizontal="center"/>
    </xf>
    <xf numFmtId="0" fontId="1" fillId="0" borderId="0" xfId="0" applyFont="1" applyAlignment="1"/>
    <xf numFmtId="0" fontId="2" fillId="0" borderId="0" xfId="0" applyFont="1" applyAlignment="1">
      <alignment vertical="center"/>
    </xf>
    <xf numFmtId="0" fontId="0" fillId="0" borderId="0" xfId="0" applyAlignme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1" fillId="3" borderId="0" xfId="0" applyFont="1" applyFill="1"/>
    <xf numFmtId="0" fontId="4" fillId="3" borderId="0" xfId="0" applyFont="1" applyFill="1" applyAlignment="1">
      <alignment horizontal="center" vertical="center" wrapText="1"/>
    </xf>
    <xf numFmtId="0" fontId="0" fillId="0" borderId="0" xfId="0" applyAlignment="1">
      <alignment horizontal="left"/>
    </xf>
    <xf numFmtId="0" fontId="1" fillId="4" borderId="0" xfId="0" applyFont="1" applyFill="1"/>
    <xf numFmtId="0" fontId="2" fillId="0" borderId="0" xfId="0" applyFont="1" applyAlignment="1">
      <alignment horizontal="left" vertical="center"/>
    </xf>
    <xf numFmtId="0" fontId="3" fillId="0" borderId="0" xfId="0" quotePrefix="1" applyFont="1" applyAlignment="1">
      <alignment horizontal="center" vertical="center" wrapText="1"/>
    </xf>
    <xf numFmtId="0" fontId="1" fillId="0" borderId="0" xfId="0" quotePrefix="1" applyFont="1" applyAlignment="1">
      <alignment horizontal="left"/>
    </xf>
    <xf numFmtId="0" fontId="3" fillId="0" borderId="0" xfId="0" quotePrefix="1" applyFont="1" applyAlignment="1">
      <alignment horizontal="left" vertical="center"/>
    </xf>
    <xf numFmtId="0" fontId="3" fillId="0" borderId="0" xfId="0" applyFont="1" applyAlignment="1">
      <alignment vertical="center"/>
    </xf>
    <xf numFmtId="0" fontId="1" fillId="3" borderId="0" xfId="0" applyFont="1" applyFill="1" applyAlignment="1"/>
    <xf numFmtId="0" fontId="1" fillId="5" borderId="0" xfId="0" applyFont="1" applyFill="1"/>
    <xf numFmtId="0" fontId="0" fillId="4" borderId="0" xfId="0" applyFill="1"/>
    <xf numFmtId="0" fontId="1" fillId="5" borderId="0" xfId="0" applyFont="1" applyFill="1" applyAlignment="1"/>
    <xf numFmtId="0" fontId="4" fillId="3" borderId="0" xfId="0" applyFont="1" applyFill="1" applyAlignment="1">
      <alignment horizontal="center" vertical="center"/>
    </xf>
    <xf numFmtId="0" fontId="0" fillId="2" borderId="0" xfId="0" applyFill="1"/>
    <xf numFmtId="0" fontId="2" fillId="2" borderId="0" xfId="0" applyFont="1" applyFill="1" applyAlignment="1">
      <alignment horizontal="left" vertical="center"/>
    </xf>
    <xf numFmtId="0" fontId="4" fillId="6" borderId="0" xfId="0" applyFont="1" applyFill="1" applyAlignment="1">
      <alignment vertical="center" wrapText="1"/>
    </xf>
    <xf numFmtId="0" fontId="2" fillId="6" borderId="0" xfId="0" applyFont="1" applyFill="1" applyAlignment="1">
      <alignment vertical="center" wrapText="1"/>
    </xf>
    <xf numFmtId="0" fontId="1" fillId="7" borderId="0" xfId="0" applyFont="1" applyFill="1"/>
    <xf numFmtId="0" fontId="0" fillId="3" borderId="0" xfId="0" applyFill="1"/>
    <xf numFmtId="0" fontId="0" fillId="0" borderId="0" xfId="0" applyFont="1" applyAlignment="1">
      <alignment horizontal="left" vertical="center" wrapText="1"/>
    </xf>
    <xf numFmtId="0" fontId="0" fillId="0" borderId="0" xfId="0" applyFont="1" applyAlignment="1">
      <alignment horizontal="center" vertical="center" wrapText="1"/>
    </xf>
    <xf numFmtId="0" fontId="1" fillId="0" borderId="0" xfId="0" applyFont="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50A46-C994-4192-8AA3-463E4C6F0E0F}">
  <dimension ref="A1:S75"/>
  <sheetViews>
    <sheetView topLeftCell="A47" workbookViewId="0">
      <selection activeCell="G67" sqref="G67"/>
    </sheetView>
  </sheetViews>
  <sheetFormatPr baseColWidth="10" defaultRowHeight="40" customHeight="1" x14ac:dyDescent="0.35"/>
  <cols>
    <col min="1" max="1" width="6.81640625" style="3" customWidth="1"/>
    <col min="2" max="2" width="64.453125" style="1" bestFit="1" customWidth="1"/>
    <col min="3" max="3" width="54.7265625" style="1" hidden="1" customWidth="1"/>
    <col min="4" max="4" width="6.54296875" style="4" bestFit="1" customWidth="1"/>
    <col min="5" max="5" width="15.54296875" style="4" customWidth="1"/>
    <col min="6" max="6" width="38.26953125" style="3" customWidth="1"/>
    <col min="7" max="7" width="65.08984375" style="3" customWidth="1"/>
    <col min="8" max="8" width="45.90625" style="3" customWidth="1"/>
    <col min="9" max="9" width="84.81640625" style="3" customWidth="1"/>
    <col min="10" max="10" width="32.90625" style="1" customWidth="1"/>
    <col min="11" max="11" width="39" style="1" customWidth="1"/>
    <col min="12" max="12" width="12" style="3" customWidth="1"/>
    <col min="13" max="13" width="25.81640625" style="2" customWidth="1"/>
    <col min="14" max="14" width="29.54296875" style="1" customWidth="1"/>
    <col min="15" max="15" width="56.81640625" style="1" customWidth="1"/>
    <col min="16" max="16" width="45.26953125" style="1" customWidth="1"/>
    <col min="17" max="17" width="33.54296875" style="1" customWidth="1"/>
    <col min="18" max="18" width="26" style="1" customWidth="1"/>
    <col min="19" max="19" width="71.1796875" style="37" customWidth="1"/>
    <col min="20" max="16384" width="10.90625" style="1"/>
  </cols>
  <sheetData>
    <row r="1" spans="1:19" s="7" customFormat="1" ht="22.5" customHeight="1" x14ac:dyDescent="0.35">
      <c r="A1" s="8" t="s">
        <v>607</v>
      </c>
      <c r="B1" s="7" t="s">
        <v>608</v>
      </c>
      <c r="C1" s="7" t="s">
        <v>784</v>
      </c>
      <c r="D1" s="8" t="s">
        <v>606</v>
      </c>
      <c r="E1" s="8" t="s">
        <v>605</v>
      </c>
      <c r="F1" s="8" t="s">
        <v>604</v>
      </c>
      <c r="G1" s="8" t="s">
        <v>603</v>
      </c>
      <c r="H1" s="8" t="s">
        <v>602</v>
      </c>
      <c r="I1" s="8" t="s">
        <v>601</v>
      </c>
      <c r="J1" s="8" t="s">
        <v>600</v>
      </c>
      <c r="K1" s="8" t="s">
        <v>599</v>
      </c>
      <c r="L1" s="8" t="s">
        <v>598</v>
      </c>
      <c r="M1" s="8" t="s">
        <v>597</v>
      </c>
      <c r="N1" s="8" t="s">
        <v>596</v>
      </c>
      <c r="O1" s="7" t="s">
        <v>595</v>
      </c>
      <c r="P1" s="7" t="s">
        <v>594</v>
      </c>
      <c r="Q1" s="7" t="s">
        <v>593</v>
      </c>
      <c r="R1" s="7" t="s">
        <v>592</v>
      </c>
      <c r="S1" s="36" t="s">
        <v>591</v>
      </c>
    </row>
    <row r="2" spans="1:19" ht="40" customHeight="1" x14ac:dyDescent="0.35">
      <c r="A2" s="3">
        <v>1</v>
      </c>
      <c r="B2" s="1" t="s">
        <v>590</v>
      </c>
      <c r="C2" s="1" t="s">
        <v>623</v>
      </c>
      <c r="D2" s="4" t="s">
        <v>486</v>
      </c>
      <c r="E2" s="3" t="s">
        <v>543</v>
      </c>
      <c r="F2" s="2" t="s">
        <v>175</v>
      </c>
      <c r="G2" s="2" t="s">
        <v>174</v>
      </c>
      <c r="H2" s="2" t="s">
        <v>21</v>
      </c>
      <c r="I2" s="2" t="s">
        <v>569</v>
      </c>
      <c r="J2" s="1" t="s">
        <v>74</v>
      </c>
      <c r="K2" s="1" t="s">
        <v>63</v>
      </c>
      <c r="L2" s="3">
        <v>5</v>
      </c>
      <c r="O2" s="1" t="s">
        <v>589</v>
      </c>
      <c r="P2" s="1" t="s">
        <v>588</v>
      </c>
      <c r="Q2" s="1" t="s">
        <v>362</v>
      </c>
      <c r="R2" s="1" t="s">
        <v>483</v>
      </c>
      <c r="S2" s="37" t="s">
        <v>587</v>
      </c>
    </row>
    <row r="3" spans="1:19" ht="40" customHeight="1" x14ac:dyDescent="0.35">
      <c r="A3" s="3">
        <v>2</v>
      </c>
      <c r="B3" s="1" t="s">
        <v>586</v>
      </c>
      <c r="C3" s="1" t="s">
        <v>624</v>
      </c>
      <c r="D3" s="4" t="s">
        <v>585</v>
      </c>
      <c r="E3" s="3" t="s">
        <v>543</v>
      </c>
      <c r="F3" s="2" t="s">
        <v>341</v>
      </c>
      <c r="G3" s="2" t="s">
        <v>584</v>
      </c>
      <c r="H3" s="2" t="s">
        <v>377</v>
      </c>
      <c r="I3" s="2" t="s">
        <v>569</v>
      </c>
      <c r="J3" s="1" t="s">
        <v>74</v>
      </c>
      <c r="K3" s="1" t="s">
        <v>63</v>
      </c>
      <c r="L3" s="3">
        <v>5</v>
      </c>
      <c r="N3" s="1" t="s">
        <v>583</v>
      </c>
      <c r="O3" s="1" t="s">
        <v>582</v>
      </c>
      <c r="P3" s="1" t="s">
        <v>581</v>
      </c>
      <c r="Q3" s="1" t="s">
        <v>60</v>
      </c>
      <c r="R3" s="1" t="s">
        <v>336</v>
      </c>
      <c r="S3" s="37" t="s">
        <v>580</v>
      </c>
    </row>
    <row r="4" spans="1:19" ht="40" customHeight="1" x14ac:dyDescent="0.35">
      <c r="A4" s="3">
        <v>3</v>
      </c>
      <c r="B4" s="1" t="s">
        <v>579</v>
      </c>
      <c r="C4" s="1" t="s">
        <v>625</v>
      </c>
      <c r="D4" s="4" t="s">
        <v>578</v>
      </c>
      <c r="E4" s="3" t="s">
        <v>543</v>
      </c>
      <c r="F4" s="2" t="s">
        <v>516</v>
      </c>
      <c r="G4" s="2" t="s">
        <v>577</v>
      </c>
      <c r="H4" s="2" t="s">
        <v>377</v>
      </c>
      <c r="I4" s="2" t="s">
        <v>569</v>
      </c>
      <c r="J4" s="1" t="s">
        <v>576</v>
      </c>
      <c r="K4" s="1" t="s">
        <v>63</v>
      </c>
      <c r="L4" s="3">
        <v>5</v>
      </c>
      <c r="O4" s="1" t="s">
        <v>575</v>
      </c>
      <c r="P4" s="1" t="s">
        <v>574</v>
      </c>
      <c r="Q4" s="1" t="s">
        <v>362</v>
      </c>
      <c r="R4" s="1" t="s">
        <v>573</v>
      </c>
      <c r="S4" s="37" t="s">
        <v>572</v>
      </c>
    </row>
    <row r="5" spans="1:19" ht="40" customHeight="1" x14ac:dyDescent="0.35">
      <c r="A5" s="3">
        <v>4</v>
      </c>
      <c r="B5" s="1" t="s">
        <v>571</v>
      </c>
      <c r="C5" s="1" t="s">
        <v>626</v>
      </c>
      <c r="D5" s="4" t="s">
        <v>570</v>
      </c>
      <c r="E5" s="3" t="s">
        <v>543</v>
      </c>
      <c r="F5" s="2" t="s">
        <v>99</v>
      </c>
      <c r="G5" s="2" t="s">
        <v>508</v>
      </c>
      <c r="H5" s="2" t="s">
        <v>21</v>
      </c>
      <c r="I5" s="2" t="s">
        <v>569</v>
      </c>
      <c r="J5" s="1" t="s">
        <v>74</v>
      </c>
      <c r="K5" s="1" t="s">
        <v>63</v>
      </c>
      <c r="L5" s="3">
        <v>5</v>
      </c>
      <c r="O5" s="1" t="s">
        <v>568</v>
      </c>
      <c r="P5" s="1" t="s">
        <v>567</v>
      </c>
      <c r="Q5" s="1" t="s">
        <v>362</v>
      </c>
      <c r="R5" s="1" t="s">
        <v>566</v>
      </c>
      <c r="S5" s="37" t="s">
        <v>503</v>
      </c>
    </row>
    <row r="6" spans="1:19" ht="40" customHeight="1" x14ac:dyDescent="0.35">
      <c r="A6" s="3">
        <v>5</v>
      </c>
      <c r="B6" s="1" t="s">
        <v>565</v>
      </c>
      <c r="C6" s="1" t="s">
        <v>627</v>
      </c>
      <c r="D6" s="4" t="s">
        <v>564</v>
      </c>
      <c r="E6" s="3" t="s">
        <v>543</v>
      </c>
      <c r="F6" s="2" t="s">
        <v>89</v>
      </c>
      <c r="G6" s="2" t="s">
        <v>563</v>
      </c>
      <c r="H6" s="2" t="s">
        <v>21</v>
      </c>
      <c r="I6" s="2" t="s">
        <v>562</v>
      </c>
      <c r="J6" s="1" t="s">
        <v>74</v>
      </c>
      <c r="K6" s="1" t="s">
        <v>561</v>
      </c>
      <c r="L6" s="3">
        <v>5</v>
      </c>
      <c r="N6" s="1" t="s">
        <v>560</v>
      </c>
      <c r="O6" s="1" t="s">
        <v>559</v>
      </c>
      <c r="P6" s="1" t="s">
        <v>558</v>
      </c>
      <c r="Q6" s="1" t="s">
        <v>82</v>
      </c>
      <c r="R6" s="1" t="s">
        <v>557</v>
      </c>
      <c r="S6" s="37" t="s">
        <v>556</v>
      </c>
    </row>
    <row r="7" spans="1:19" ht="40" customHeight="1" x14ac:dyDescent="0.35">
      <c r="A7" s="3">
        <v>6</v>
      </c>
      <c r="B7" s="1" t="s">
        <v>555</v>
      </c>
      <c r="C7" s="1" t="s">
        <v>628</v>
      </c>
      <c r="D7" s="4" t="s">
        <v>554</v>
      </c>
      <c r="E7" s="3" t="s">
        <v>543</v>
      </c>
      <c r="F7" s="2" t="s">
        <v>516</v>
      </c>
      <c r="G7" s="2" t="s">
        <v>553</v>
      </c>
      <c r="H7" s="2" t="s">
        <v>377</v>
      </c>
      <c r="I7" s="2" t="s">
        <v>552</v>
      </c>
      <c r="J7" s="1" t="s">
        <v>551</v>
      </c>
      <c r="K7" s="1" t="s">
        <v>538</v>
      </c>
      <c r="L7" s="3">
        <v>2</v>
      </c>
      <c r="O7" s="1" t="s">
        <v>550</v>
      </c>
      <c r="P7" s="1" t="s">
        <v>549</v>
      </c>
      <c r="Q7" s="1" t="s">
        <v>548</v>
      </c>
      <c r="R7" s="1" t="s">
        <v>547</v>
      </c>
      <c r="S7" s="37" t="s">
        <v>546</v>
      </c>
    </row>
    <row r="8" spans="1:19" ht="40" customHeight="1" x14ac:dyDescent="0.35">
      <c r="A8" s="3">
        <v>7</v>
      </c>
      <c r="B8" s="1" t="s">
        <v>545</v>
      </c>
      <c r="C8" s="1" t="s">
        <v>629</v>
      </c>
      <c r="D8" s="4" t="s">
        <v>544</v>
      </c>
      <c r="E8" s="3" t="s">
        <v>543</v>
      </c>
      <c r="F8" s="2" t="s">
        <v>542</v>
      </c>
      <c r="G8" s="2" t="s">
        <v>541</v>
      </c>
      <c r="H8" s="2" t="s">
        <v>223</v>
      </c>
      <c r="I8" s="2" t="s">
        <v>540</v>
      </c>
      <c r="J8" s="1" t="s">
        <v>539</v>
      </c>
      <c r="K8" s="1" t="s">
        <v>538</v>
      </c>
      <c r="L8" s="3">
        <v>2</v>
      </c>
      <c r="N8" s="1" t="s">
        <v>537</v>
      </c>
      <c r="O8" s="1" t="s">
        <v>536</v>
      </c>
      <c r="P8" s="1" t="s">
        <v>535</v>
      </c>
      <c r="Q8" s="1" t="s">
        <v>534</v>
      </c>
      <c r="R8" s="1" t="s">
        <v>533</v>
      </c>
      <c r="S8" s="37" t="s">
        <v>532</v>
      </c>
    </row>
    <row r="9" spans="1:19" ht="40" customHeight="1" x14ac:dyDescent="0.35">
      <c r="A9" s="3">
        <v>8</v>
      </c>
      <c r="B9" s="1" t="s">
        <v>531</v>
      </c>
      <c r="C9" s="1" t="s">
        <v>630</v>
      </c>
      <c r="D9" s="4" t="s">
        <v>530</v>
      </c>
      <c r="E9" s="3" t="s">
        <v>495</v>
      </c>
      <c r="F9" s="2" t="s">
        <v>175</v>
      </c>
      <c r="G9" s="2" t="s">
        <v>529</v>
      </c>
      <c r="H9" s="2" t="s">
        <v>522</v>
      </c>
      <c r="I9" s="2" t="s">
        <v>507</v>
      </c>
      <c r="J9" s="1" t="s">
        <v>74</v>
      </c>
      <c r="K9" s="1" t="s">
        <v>63</v>
      </c>
      <c r="L9" s="3">
        <v>5</v>
      </c>
      <c r="M9" s="2" t="s">
        <v>528</v>
      </c>
      <c r="N9" s="1" t="s">
        <v>486</v>
      </c>
      <c r="O9" s="1" t="s">
        <v>527</v>
      </c>
      <c r="P9" s="1" t="s">
        <v>526</v>
      </c>
      <c r="Q9" s="1" t="s">
        <v>362</v>
      </c>
      <c r="R9" s="1" t="s">
        <v>483</v>
      </c>
      <c r="S9" s="37" t="s">
        <v>525</v>
      </c>
    </row>
    <row r="10" spans="1:19" ht="40" customHeight="1" x14ac:dyDescent="0.35">
      <c r="A10" s="3">
        <v>9</v>
      </c>
      <c r="B10" s="1" t="s">
        <v>524</v>
      </c>
      <c r="C10" s="1" t="s">
        <v>631</v>
      </c>
      <c r="D10" s="4" t="s">
        <v>523</v>
      </c>
      <c r="E10" s="3" t="s">
        <v>495</v>
      </c>
      <c r="F10" s="2" t="s">
        <v>1854</v>
      </c>
      <c r="G10" s="2" t="s">
        <v>1858</v>
      </c>
      <c r="H10" s="2" t="s">
        <v>522</v>
      </c>
      <c r="I10" s="2" t="s">
        <v>507</v>
      </c>
      <c r="J10" s="1" t="s">
        <v>74</v>
      </c>
      <c r="K10" s="1" t="s">
        <v>63</v>
      </c>
      <c r="L10" s="3">
        <v>5</v>
      </c>
      <c r="N10" s="1" t="s">
        <v>486</v>
      </c>
      <c r="O10" s="1" t="s">
        <v>521</v>
      </c>
      <c r="P10" s="1" t="s">
        <v>520</v>
      </c>
      <c r="Q10" s="1" t="s">
        <v>453</v>
      </c>
      <c r="R10" s="1" t="s">
        <v>519</v>
      </c>
      <c r="S10" s="37" t="s">
        <v>518</v>
      </c>
    </row>
    <row r="11" spans="1:19" ht="40" customHeight="1" x14ac:dyDescent="0.35">
      <c r="A11" s="3">
        <v>10</v>
      </c>
      <c r="B11" s="1" t="s">
        <v>517</v>
      </c>
      <c r="C11" s="1" t="s">
        <v>632</v>
      </c>
      <c r="D11" s="4" t="s">
        <v>471</v>
      </c>
      <c r="E11" s="3" t="s">
        <v>495</v>
      </c>
      <c r="F11" s="2" t="s">
        <v>516</v>
      </c>
      <c r="G11" s="2" t="s">
        <v>515</v>
      </c>
      <c r="H11" s="2" t="s">
        <v>377</v>
      </c>
      <c r="I11" s="2" t="s">
        <v>507</v>
      </c>
      <c r="J11" s="1" t="s">
        <v>74</v>
      </c>
      <c r="K11" s="1" t="s">
        <v>63</v>
      </c>
      <c r="L11" s="3">
        <v>5</v>
      </c>
      <c r="N11" s="1" t="s">
        <v>514</v>
      </c>
      <c r="O11" s="1" t="s">
        <v>513</v>
      </c>
      <c r="P11" s="1" t="s">
        <v>512</v>
      </c>
      <c r="Q11" s="1" t="s">
        <v>362</v>
      </c>
      <c r="R11" s="1" t="s">
        <v>353</v>
      </c>
      <c r="S11" s="37" t="s">
        <v>511</v>
      </c>
    </row>
    <row r="12" spans="1:19" ht="40" customHeight="1" x14ac:dyDescent="0.35">
      <c r="A12" s="3">
        <v>11</v>
      </c>
      <c r="B12" s="1" t="s">
        <v>510</v>
      </c>
      <c r="C12" s="1" t="s">
        <v>633</v>
      </c>
      <c r="D12" s="4" t="s">
        <v>509</v>
      </c>
      <c r="E12" s="3" t="s">
        <v>495</v>
      </c>
      <c r="F12" s="2" t="s">
        <v>99</v>
      </c>
      <c r="G12" s="2" t="s">
        <v>508</v>
      </c>
      <c r="H12" s="2" t="s">
        <v>377</v>
      </c>
      <c r="I12" s="2" t="s">
        <v>507</v>
      </c>
      <c r="J12" s="1" t="s">
        <v>74</v>
      </c>
      <c r="K12" s="1" t="s">
        <v>63</v>
      </c>
      <c r="L12" s="3">
        <v>5</v>
      </c>
      <c r="N12" s="1" t="s">
        <v>506</v>
      </c>
      <c r="O12" s="1" t="s">
        <v>505</v>
      </c>
      <c r="P12" s="1" t="s">
        <v>504</v>
      </c>
      <c r="Q12" s="6" t="s">
        <v>362</v>
      </c>
      <c r="R12" s="1" t="s">
        <v>434</v>
      </c>
      <c r="S12" s="37" t="s">
        <v>503</v>
      </c>
    </row>
    <row r="13" spans="1:19" ht="40" customHeight="1" x14ac:dyDescent="0.35">
      <c r="A13" s="3">
        <v>12</v>
      </c>
      <c r="B13" s="1" t="s">
        <v>502</v>
      </c>
      <c r="C13" s="1" t="s">
        <v>634</v>
      </c>
      <c r="D13" s="4" t="s">
        <v>501</v>
      </c>
      <c r="E13" s="3" t="s">
        <v>495</v>
      </c>
      <c r="F13" s="2" t="s">
        <v>151</v>
      </c>
      <c r="G13" s="2" t="s">
        <v>271</v>
      </c>
      <c r="H13" s="2" t="s">
        <v>21</v>
      </c>
      <c r="I13" s="2" t="s">
        <v>488</v>
      </c>
      <c r="J13" s="1" t="s">
        <v>74</v>
      </c>
      <c r="K13" s="1" t="s">
        <v>63</v>
      </c>
      <c r="L13" s="3">
        <v>5</v>
      </c>
      <c r="O13" s="1" t="s">
        <v>500</v>
      </c>
      <c r="P13" s="1" t="s">
        <v>499</v>
      </c>
      <c r="Q13" s="6" t="s">
        <v>498</v>
      </c>
      <c r="R13" s="1" t="s">
        <v>147</v>
      </c>
      <c r="S13" s="37" t="s">
        <v>497</v>
      </c>
    </row>
    <row r="14" spans="1:19" ht="40" customHeight="1" x14ac:dyDescent="0.35">
      <c r="A14" s="3">
        <v>13</v>
      </c>
      <c r="B14" s="1" t="s">
        <v>636</v>
      </c>
      <c r="C14" s="1" t="s">
        <v>635</v>
      </c>
      <c r="D14" s="4" t="s">
        <v>496</v>
      </c>
      <c r="E14" s="3" t="s">
        <v>495</v>
      </c>
      <c r="F14" s="2" t="s">
        <v>128</v>
      </c>
      <c r="G14" s="2" t="s">
        <v>136</v>
      </c>
      <c r="H14" s="2" t="s">
        <v>21</v>
      </c>
      <c r="I14" s="2" t="s">
        <v>488</v>
      </c>
      <c r="J14" s="1" t="s">
        <v>74</v>
      </c>
      <c r="K14" s="1" t="s">
        <v>63</v>
      </c>
      <c r="L14" s="3">
        <v>5</v>
      </c>
      <c r="O14" s="1" t="s">
        <v>494</v>
      </c>
      <c r="P14" s="1" t="s">
        <v>493</v>
      </c>
      <c r="Q14" s="1" t="s">
        <v>104</v>
      </c>
      <c r="R14" s="1" t="s">
        <v>120</v>
      </c>
      <c r="S14" s="37" t="s">
        <v>492</v>
      </c>
    </row>
    <row r="15" spans="1:19" ht="40" customHeight="1" x14ac:dyDescent="0.35">
      <c r="A15" s="3">
        <v>14</v>
      </c>
      <c r="B15" s="1" t="s">
        <v>491</v>
      </c>
      <c r="C15" s="1" t="s">
        <v>637</v>
      </c>
      <c r="D15" s="4" t="s">
        <v>490</v>
      </c>
      <c r="E15" s="3" t="s">
        <v>393</v>
      </c>
      <c r="F15" s="2" t="s">
        <v>175</v>
      </c>
      <c r="G15" s="2" t="s">
        <v>489</v>
      </c>
      <c r="H15" s="2" t="s">
        <v>21</v>
      </c>
      <c r="I15" s="2" t="s">
        <v>488</v>
      </c>
      <c r="J15" s="1" t="s">
        <v>487</v>
      </c>
      <c r="K15" s="1" t="s">
        <v>171</v>
      </c>
      <c r="L15" s="3">
        <v>2</v>
      </c>
      <c r="N15" s="1" t="s">
        <v>486</v>
      </c>
      <c r="O15" s="1" t="s">
        <v>485</v>
      </c>
      <c r="P15" s="1" t="s">
        <v>484</v>
      </c>
      <c r="Q15" s="1" t="s">
        <v>362</v>
      </c>
      <c r="R15" s="1" t="s">
        <v>483</v>
      </c>
      <c r="S15" s="37" t="s">
        <v>482</v>
      </c>
    </row>
    <row r="16" spans="1:19" ht="40" customHeight="1" x14ac:dyDescent="0.35">
      <c r="A16" s="3">
        <v>15</v>
      </c>
      <c r="B16" s="1" t="s">
        <v>609</v>
      </c>
      <c r="C16" s="1" t="s">
        <v>638</v>
      </c>
      <c r="D16" s="4" t="s">
        <v>481</v>
      </c>
      <c r="E16" s="3" t="s">
        <v>393</v>
      </c>
      <c r="F16" s="2" t="s">
        <v>325</v>
      </c>
      <c r="G16" s="2" t="s">
        <v>324</v>
      </c>
      <c r="H16" s="2" t="s">
        <v>21</v>
      </c>
      <c r="I16" s="2" t="s">
        <v>456</v>
      </c>
      <c r="J16" s="1" t="s">
        <v>74</v>
      </c>
      <c r="K16" s="1" t="s">
        <v>63</v>
      </c>
      <c r="L16" s="3">
        <v>5</v>
      </c>
      <c r="O16" s="1" t="s">
        <v>480</v>
      </c>
      <c r="P16" s="5" t="s">
        <v>479</v>
      </c>
      <c r="Q16" s="1" t="s">
        <v>362</v>
      </c>
      <c r="R16" s="1" t="s">
        <v>478</v>
      </c>
      <c r="S16" s="37" t="s">
        <v>477</v>
      </c>
    </row>
    <row r="17" spans="1:19" ht="40" customHeight="1" x14ac:dyDescent="0.35">
      <c r="A17" s="3">
        <v>16</v>
      </c>
      <c r="B17" s="1" t="s">
        <v>476</v>
      </c>
      <c r="C17" s="1" t="s">
        <v>639</v>
      </c>
      <c r="D17" s="4" t="s">
        <v>475</v>
      </c>
      <c r="E17" s="3" t="s">
        <v>393</v>
      </c>
      <c r="F17" s="2" t="s">
        <v>474</v>
      </c>
      <c r="G17" s="2" t="s">
        <v>473</v>
      </c>
      <c r="H17" s="2" t="s">
        <v>377</v>
      </c>
      <c r="I17" s="2" t="s">
        <v>456</v>
      </c>
      <c r="J17" s="1" t="s">
        <v>74</v>
      </c>
      <c r="K17" s="1" t="s">
        <v>472</v>
      </c>
      <c r="L17" s="3">
        <v>5</v>
      </c>
      <c r="N17" s="1" t="s">
        <v>471</v>
      </c>
      <c r="O17" s="1" t="s">
        <v>470</v>
      </c>
      <c r="P17" s="1" t="s">
        <v>469</v>
      </c>
      <c r="Q17" s="1" t="s">
        <v>60</v>
      </c>
      <c r="R17" s="1" t="s">
        <v>353</v>
      </c>
      <c r="S17" s="37" t="s">
        <v>468</v>
      </c>
    </row>
    <row r="18" spans="1:19" ht="40" customHeight="1" x14ac:dyDescent="0.35">
      <c r="A18" s="3">
        <v>17</v>
      </c>
      <c r="B18" s="1" t="s">
        <v>467</v>
      </c>
      <c r="C18" s="1" t="s">
        <v>640</v>
      </c>
      <c r="D18" s="4" t="s">
        <v>466</v>
      </c>
      <c r="E18" s="3" t="s">
        <v>393</v>
      </c>
      <c r="F18" s="2" t="s">
        <v>23</v>
      </c>
      <c r="G18" s="2" t="s">
        <v>22</v>
      </c>
      <c r="H18" s="2" t="s">
        <v>21</v>
      </c>
      <c r="I18" s="2" t="s">
        <v>456</v>
      </c>
      <c r="J18" s="1" t="s">
        <v>465</v>
      </c>
      <c r="K18" s="1" t="s">
        <v>63</v>
      </c>
      <c r="L18" s="3">
        <v>5</v>
      </c>
      <c r="M18" s="2" t="s">
        <v>374</v>
      </c>
      <c r="N18" s="1" t="s">
        <v>464</v>
      </c>
      <c r="O18" s="1" t="s">
        <v>463</v>
      </c>
      <c r="P18" s="1" t="s">
        <v>462</v>
      </c>
      <c r="Q18" s="1" t="s">
        <v>461</v>
      </c>
      <c r="R18" s="1" t="s">
        <v>460</v>
      </c>
      <c r="S18" s="37" t="s">
        <v>459</v>
      </c>
    </row>
    <row r="19" spans="1:19" ht="40" customHeight="1" x14ac:dyDescent="0.35">
      <c r="A19" s="3">
        <v>18</v>
      </c>
      <c r="B19" s="1" t="s">
        <v>458</v>
      </c>
      <c r="C19" s="1" t="s">
        <v>647</v>
      </c>
      <c r="D19" s="4" t="s">
        <v>347</v>
      </c>
      <c r="E19" s="3" t="s">
        <v>393</v>
      </c>
      <c r="F19" s="2" t="s">
        <v>349</v>
      </c>
      <c r="G19" s="2" t="s">
        <v>205</v>
      </c>
      <c r="H19" s="2" t="s">
        <v>457</v>
      </c>
      <c r="I19" s="2" t="s">
        <v>456</v>
      </c>
      <c r="J19" s="1" t="s">
        <v>86</v>
      </c>
      <c r="K19" s="1" t="s">
        <v>357</v>
      </c>
      <c r="L19" s="3">
        <v>5</v>
      </c>
      <c r="O19" s="1" t="s">
        <v>455</v>
      </c>
      <c r="P19" s="1" t="s">
        <v>454</v>
      </c>
      <c r="Q19" s="1" t="s">
        <v>453</v>
      </c>
      <c r="R19" s="1" t="s">
        <v>228</v>
      </c>
      <c r="S19" s="37" t="s">
        <v>452</v>
      </c>
    </row>
    <row r="20" spans="1:19" ht="40" customHeight="1" x14ac:dyDescent="0.35">
      <c r="A20" s="3">
        <v>19</v>
      </c>
      <c r="B20" s="1" t="s">
        <v>451</v>
      </c>
      <c r="C20" s="1" t="s">
        <v>641</v>
      </c>
      <c r="D20" s="4" t="s">
        <v>450</v>
      </c>
      <c r="E20" s="3" t="s">
        <v>393</v>
      </c>
      <c r="F20" s="2" t="s">
        <v>77</v>
      </c>
      <c r="G20" s="2" t="s">
        <v>449</v>
      </c>
      <c r="H20" s="2" t="s">
        <v>126</v>
      </c>
      <c r="I20" s="2" t="s">
        <v>415</v>
      </c>
      <c r="J20" s="1" t="s">
        <v>74</v>
      </c>
      <c r="K20" s="1" t="s">
        <v>63</v>
      </c>
      <c r="L20" s="3">
        <v>5</v>
      </c>
      <c r="O20" s="1" t="s">
        <v>448</v>
      </c>
      <c r="P20" s="1" t="s">
        <v>447</v>
      </c>
      <c r="Q20" s="1" t="s">
        <v>362</v>
      </c>
      <c r="R20" s="1" t="s">
        <v>446</v>
      </c>
      <c r="S20" s="37" t="s">
        <v>445</v>
      </c>
    </row>
    <row r="21" spans="1:19" ht="40" customHeight="1" x14ac:dyDescent="0.35">
      <c r="A21" s="3">
        <v>20</v>
      </c>
      <c r="B21" s="1" t="s">
        <v>444</v>
      </c>
      <c r="C21" s="1" t="s">
        <v>642</v>
      </c>
      <c r="D21" s="4" t="s">
        <v>443</v>
      </c>
      <c r="E21" s="3" t="s">
        <v>393</v>
      </c>
      <c r="F21" s="2" t="s">
        <v>108</v>
      </c>
      <c r="G21" s="2" t="s">
        <v>107</v>
      </c>
      <c r="H21" s="2" t="s">
        <v>21</v>
      </c>
      <c r="I21" s="2" t="s">
        <v>392</v>
      </c>
      <c r="J21" s="1" t="s">
        <v>74</v>
      </c>
      <c r="K21" s="1" t="s">
        <v>63</v>
      </c>
      <c r="L21" s="3">
        <v>5</v>
      </c>
      <c r="N21" s="1" t="s">
        <v>496</v>
      </c>
      <c r="O21" s="1" t="s">
        <v>442</v>
      </c>
      <c r="P21" s="1" t="s">
        <v>441</v>
      </c>
      <c r="Q21" s="1" t="s">
        <v>104</v>
      </c>
      <c r="R21" s="1" t="s">
        <v>103</v>
      </c>
      <c r="S21" s="37" t="s">
        <v>440</v>
      </c>
    </row>
    <row r="22" spans="1:19" ht="40" customHeight="1" x14ac:dyDescent="0.35">
      <c r="A22" s="3">
        <v>21</v>
      </c>
      <c r="B22" s="1" t="s">
        <v>610</v>
      </c>
      <c r="C22" s="1" t="s">
        <v>643</v>
      </c>
      <c r="D22" s="4" t="s">
        <v>439</v>
      </c>
      <c r="E22" s="3" t="s">
        <v>393</v>
      </c>
      <c r="F22" s="2" t="s">
        <v>438</v>
      </c>
      <c r="G22" s="2" t="s">
        <v>437</v>
      </c>
      <c r="H22" s="2" t="s">
        <v>21</v>
      </c>
      <c r="I22" s="2" t="s">
        <v>415</v>
      </c>
      <c r="J22" s="1" t="s">
        <v>74</v>
      </c>
      <c r="K22" s="1" t="s">
        <v>63</v>
      </c>
      <c r="L22" s="3">
        <v>5</v>
      </c>
      <c r="O22" s="1" t="s">
        <v>436</v>
      </c>
      <c r="P22" s="1" t="s">
        <v>435</v>
      </c>
      <c r="Q22" s="5" t="s">
        <v>229</v>
      </c>
      <c r="R22" s="1" t="s">
        <v>434</v>
      </c>
      <c r="S22" s="37" t="s">
        <v>433</v>
      </c>
    </row>
    <row r="23" spans="1:19" ht="40" customHeight="1" x14ac:dyDescent="0.35">
      <c r="A23" s="3">
        <v>22</v>
      </c>
      <c r="B23" s="1" t="s">
        <v>432</v>
      </c>
      <c r="C23" s="1" t="s">
        <v>644</v>
      </c>
      <c r="D23" s="4" t="s">
        <v>431</v>
      </c>
      <c r="E23" s="3" t="s">
        <v>393</v>
      </c>
      <c r="F23" s="2" t="s">
        <v>23</v>
      </c>
      <c r="G23" s="2" t="s">
        <v>430</v>
      </c>
      <c r="H23" s="2" t="s">
        <v>21</v>
      </c>
      <c r="I23" s="2" t="s">
        <v>429</v>
      </c>
      <c r="J23" s="1" t="s">
        <v>428</v>
      </c>
      <c r="K23" s="1" t="s">
        <v>63</v>
      </c>
      <c r="L23" s="3">
        <v>5</v>
      </c>
      <c r="N23" s="1" t="s">
        <v>427</v>
      </c>
      <c r="O23" s="1" t="s">
        <v>426</v>
      </c>
      <c r="P23" s="1" t="s">
        <v>425</v>
      </c>
      <c r="Q23" s="1" t="s">
        <v>424</v>
      </c>
      <c r="R23" s="1" t="s">
        <v>307</v>
      </c>
      <c r="S23" s="37" t="s">
        <v>423</v>
      </c>
    </row>
    <row r="24" spans="1:19" ht="40" customHeight="1" x14ac:dyDescent="0.35">
      <c r="A24" s="3">
        <v>23</v>
      </c>
      <c r="B24" s="1" t="s">
        <v>422</v>
      </c>
      <c r="C24" s="1" t="s">
        <v>646</v>
      </c>
      <c r="D24" s="4" t="s">
        <v>303</v>
      </c>
      <c r="E24" s="3" t="s">
        <v>393</v>
      </c>
      <c r="F24" s="2" t="s">
        <v>421</v>
      </c>
      <c r="G24" s="2" t="s">
        <v>127</v>
      </c>
      <c r="H24" s="2" t="s">
        <v>21</v>
      </c>
      <c r="I24" s="2" t="s">
        <v>392</v>
      </c>
      <c r="J24" s="1" t="s">
        <v>74</v>
      </c>
      <c r="K24" s="1" t="s">
        <v>63</v>
      </c>
      <c r="L24" s="3">
        <v>5</v>
      </c>
      <c r="N24" s="1" t="s">
        <v>420</v>
      </c>
      <c r="O24" s="1" t="s">
        <v>419</v>
      </c>
      <c r="P24" s="1" t="s">
        <v>418</v>
      </c>
      <c r="Q24" s="1" t="s">
        <v>132</v>
      </c>
      <c r="R24" s="1" t="s">
        <v>120</v>
      </c>
      <c r="S24" s="37" t="s">
        <v>417</v>
      </c>
    </row>
    <row r="25" spans="1:19" ht="40" customHeight="1" x14ac:dyDescent="0.35">
      <c r="A25" s="3">
        <v>24</v>
      </c>
      <c r="B25" s="1" t="s">
        <v>611</v>
      </c>
      <c r="C25" s="1" t="s">
        <v>645</v>
      </c>
      <c r="D25" s="4" t="s">
        <v>416</v>
      </c>
      <c r="E25" s="3" t="s">
        <v>393</v>
      </c>
      <c r="F25" s="2" t="s">
        <v>254</v>
      </c>
      <c r="G25" s="2" t="s">
        <v>253</v>
      </c>
      <c r="H25" s="2" t="s">
        <v>126</v>
      </c>
      <c r="I25" s="2" t="s">
        <v>415</v>
      </c>
      <c r="J25" s="1" t="s">
        <v>74</v>
      </c>
      <c r="K25" s="1" t="s">
        <v>63</v>
      </c>
      <c r="L25" s="3">
        <v>5</v>
      </c>
      <c r="N25" s="1" t="s">
        <v>414</v>
      </c>
      <c r="O25" s="1" t="s">
        <v>413</v>
      </c>
      <c r="P25" s="1" t="s">
        <v>412</v>
      </c>
      <c r="Q25" s="1" t="s">
        <v>60</v>
      </c>
      <c r="R25" s="1" t="s">
        <v>140</v>
      </c>
      <c r="S25" s="37" t="s">
        <v>411</v>
      </c>
    </row>
    <row r="26" spans="1:19" ht="40" customHeight="1" x14ac:dyDescent="0.35">
      <c r="A26" s="3">
        <v>25</v>
      </c>
      <c r="B26" s="1" t="s">
        <v>410</v>
      </c>
      <c r="C26" s="1" t="s">
        <v>410</v>
      </c>
      <c r="D26" s="4" t="s">
        <v>409</v>
      </c>
      <c r="E26" s="3" t="s">
        <v>393</v>
      </c>
      <c r="F26" s="2" t="s">
        <v>408</v>
      </c>
      <c r="G26" s="2" t="s">
        <v>407</v>
      </c>
      <c r="H26" s="2" t="s">
        <v>126</v>
      </c>
      <c r="I26" s="2" t="s">
        <v>392</v>
      </c>
      <c r="J26" s="1" t="s">
        <v>74</v>
      </c>
      <c r="K26" s="1" t="s">
        <v>63</v>
      </c>
      <c r="L26" s="3">
        <v>5</v>
      </c>
      <c r="O26" s="1" t="s">
        <v>406</v>
      </c>
      <c r="P26" s="1" t="s">
        <v>405</v>
      </c>
      <c r="Q26" s="1" t="s">
        <v>104</v>
      </c>
      <c r="R26" s="1" t="s">
        <v>404</v>
      </c>
      <c r="S26" s="37" t="s">
        <v>403</v>
      </c>
    </row>
    <row r="27" spans="1:19" ht="40" customHeight="1" x14ac:dyDescent="0.35">
      <c r="A27" s="3">
        <v>26</v>
      </c>
      <c r="B27" s="1" t="s">
        <v>402</v>
      </c>
      <c r="C27" s="1" t="s">
        <v>648</v>
      </c>
      <c r="D27" s="4" t="s">
        <v>401</v>
      </c>
      <c r="E27" s="3" t="s">
        <v>393</v>
      </c>
      <c r="F27" s="2" t="s">
        <v>89</v>
      </c>
      <c r="G27" s="2" t="s">
        <v>400</v>
      </c>
      <c r="H27" s="2" t="s">
        <v>126</v>
      </c>
      <c r="I27" s="2" t="s">
        <v>392</v>
      </c>
      <c r="J27" s="1" t="s">
        <v>74</v>
      </c>
      <c r="K27" s="1" t="s">
        <v>63</v>
      </c>
      <c r="L27" s="3">
        <v>5</v>
      </c>
      <c r="N27" s="1" t="s">
        <v>247</v>
      </c>
      <c r="O27" s="1" t="s">
        <v>399</v>
      </c>
      <c r="P27" s="1" t="s">
        <v>398</v>
      </c>
      <c r="Q27" s="1" t="s">
        <v>60</v>
      </c>
      <c r="R27" s="1" t="s">
        <v>397</v>
      </c>
      <c r="S27" s="37" t="s">
        <v>396</v>
      </c>
    </row>
    <row r="28" spans="1:19" ht="40" customHeight="1" x14ac:dyDescent="0.35">
      <c r="A28" s="3">
        <v>27</v>
      </c>
      <c r="B28" s="1" t="s">
        <v>395</v>
      </c>
      <c r="C28" s="1" t="s">
        <v>649</v>
      </c>
      <c r="D28" s="4" t="s">
        <v>394</v>
      </c>
      <c r="E28" s="3" t="s">
        <v>393</v>
      </c>
      <c r="F28" s="2" t="s">
        <v>151</v>
      </c>
      <c r="G28" s="2" t="s">
        <v>271</v>
      </c>
      <c r="H28" s="2" t="s">
        <v>21</v>
      </c>
      <c r="I28" s="2" t="s">
        <v>392</v>
      </c>
      <c r="J28" s="1" t="s">
        <v>74</v>
      </c>
      <c r="K28" s="1" t="s">
        <v>63</v>
      </c>
      <c r="L28" s="3">
        <v>5</v>
      </c>
      <c r="N28" s="1" t="s">
        <v>150</v>
      </c>
      <c r="O28" s="1" t="s">
        <v>391</v>
      </c>
      <c r="P28" s="1" t="s">
        <v>390</v>
      </c>
      <c r="Q28" s="1" t="s">
        <v>60</v>
      </c>
      <c r="R28" s="1" t="s">
        <v>389</v>
      </c>
      <c r="S28" s="37" t="s">
        <v>388</v>
      </c>
    </row>
    <row r="29" spans="1:19" ht="40" customHeight="1" x14ac:dyDescent="0.35">
      <c r="A29" s="3">
        <v>28</v>
      </c>
      <c r="B29" s="1" t="s">
        <v>612</v>
      </c>
      <c r="C29" s="1" t="s">
        <v>650</v>
      </c>
      <c r="D29" s="4" t="s">
        <v>387</v>
      </c>
      <c r="E29" s="3" t="s">
        <v>386</v>
      </c>
      <c r="F29" s="2" t="s">
        <v>359</v>
      </c>
      <c r="G29" s="2" t="s">
        <v>358</v>
      </c>
      <c r="H29" s="2" t="s">
        <v>126</v>
      </c>
      <c r="I29" s="2" t="s">
        <v>385</v>
      </c>
      <c r="J29" s="1" t="s">
        <v>74</v>
      </c>
      <c r="K29" s="1" t="s">
        <v>357</v>
      </c>
      <c r="L29" s="3">
        <v>5</v>
      </c>
      <c r="N29" s="1" t="s">
        <v>384</v>
      </c>
      <c r="O29" s="1" t="s">
        <v>383</v>
      </c>
      <c r="P29" s="5" t="s">
        <v>382</v>
      </c>
      <c r="Q29" s="1" t="s">
        <v>381</v>
      </c>
      <c r="R29" s="1" t="s">
        <v>380</v>
      </c>
      <c r="S29" s="37" t="s">
        <v>379</v>
      </c>
    </row>
    <row r="30" spans="1:19" ht="40" customHeight="1" x14ac:dyDescent="0.35">
      <c r="A30" s="3">
        <v>29</v>
      </c>
      <c r="B30" s="1" t="s">
        <v>613</v>
      </c>
      <c r="C30" s="1" t="s">
        <v>651</v>
      </c>
      <c r="D30" s="4" t="s">
        <v>378</v>
      </c>
      <c r="E30" s="3" t="s">
        <v>196</v>
      </c>
      <c r="F30" s="2" t="s">
        <v>9</v>
      </c>
      <c r="G30" s="2" t="s">
        <v>8</v>
      </c>
      <c r="H30" s="2" t="s">
        <v>377</v>
      </c>
      <c r="I30" s="2" t="s">
        <v>376</v>
      </c>
      <c r="J30" s="1" t="s">
        <v>375</v>
      </c>
      <c r="K30" s="1" t="s">
        <v>63</v>
      </c>
      <c r="L30" s="3">
        <v>5</v>
      </c>
      <c r="M30" s="2" t="s">
        <v>374</v>
      </c>
      <c r="O30" s="1" t="s">
        <v>373</v>
      </c>
      <c r="P30" s="1" t="s">
        <v>372</v>
      </c>
      <c r="Q30" s="1" t="s">
        <v>371</v>
      </c>
      <c r="R30" s="1" t="s">
        <v>370</v>
      </c>
      <c r="S30" s="37" t="s">
        <v>369</v>
      </c>
    </row>
    <row r="31" spans="1:19" ht="40" customHeight="1" x14ac:dyDescent="0.35">
      <c r="A31" s="3">
        <v>30</v>
      </c>
      <c r="B31" s="1" t="s">
        <v>368</v>
      </c>
      <c r="C31" s="1" t="s">
        <v>652</v>
      </c>
      <c r="D31" s="4" t="s">
        <v>367</v>
      </c>
      <c r="E31" s="3" t="s">
        <v>196</v>
      </c>
      <c r="F31" s="2" t="s">
        <v>99</v>
      </c>
      <c r="G31" s="2" t="s">
        <v>366</v>
      </c>
      <c r="H31" s="2" t="s">
        <v>21</v>
      </c>
      <c r="I31" s="2" t="s">
        <v>365</v>
      </c>
      <c r="J31" s="1" t="s">
        <v>74</v>
      </c>
      <c r="K31" s="1" t="s">
        <v>63</v>
      </c>
      <c r="L31" s="3">
        <v>5</v>
      </c>
      <c r="N31" s="1" t="s">
        <v>331</v>
      </c>
      <c r="O31" s="1" t="s">
        <v>364</v>
      </c>
      <c r="P31" s="1" t="s">
        <v>363</v>
      </c>
      <c r="Q31" s="1" t="s">
        <v>362</v>
      </c>
      <c r="R31" s="1" t="s">
        <v>93</v>
      </c>
      <c r="S31" s="37" t="s">
        <v>361</v>
      </c>
    </row>
    <row r="32" spans="1:19" ht="40" customHeight="1" x14ac:dyDescent="0.35">
      <c r="A32" s="3">
        <v>31</v>
      </c>
      <c r="B32" s="1" t="s">
        <v>614</v>
      </c>
      <c r="C32" s="1" t="s">
        <v>653</v>
      </c>
      <c r="D32" s="4" t="s">
        <v>360</v>
      </c>
      <c r="E32" s="3" t="s">
        <v>196</v>
      </c>
      <c r="F32" s="2" t="s">
        <v>359</v>
      </c>
      <c r="G32" s="2" t="s">
        <v>358</v>
      </c>
      <c r="H32" s="2" t="s">
        <v>21</v>
      </c>
      <c r="I32" s="2" t="s">
        <v>232</v>
      </c>
      <c r="J32" s="1" t="s">
        <v>74</v>
      </c>
      <c r="K32" s="1" t="s">
        <v>357</v>
      </c>
      <c r="L32" s="3">
        <v>5</v>
      </c>
      <c r="N32" s="1" t="s">
        <v>347</v>
      </c>
      <c r="O32" s="1" t="s">
        <v>356</v>
      </c>
      <c r="P32" s="1" t="s">
        <v>355</v>
      </c>
      <c r="Q32" s="1" t="s">
        <v>354</v>
      </c>
      <c r="R32" s="1" t="s">
        <v>353</v>
      </c>
      <c r="S32" s="37" t="s">
        <v>352</v>
      </c>
    </row>
    <row r="33" spans="1:19" ht="40" customHeight="1" x14ac:dyDescent="0.35">
      <c r="A33" s="3">
        <v>32</v>
      </c>
      <c r="B33" s="1" t="s">
        <v>351</v>
      </c>
      <c r="C33" s="1" t="s">
        <v>654</v>
      </c>
      <c r="D33" s="4" t="s">
        <v>350</v>
      </c>
      <c r="E33" s="3" t="s">
        <v>196</v>
      </c>
      <c r="F33" s="2" t="s">
        <v>349</v>
      </c>
      <c r="G33" s="2" t="s">
        <v>205</v>
      </c>
      <c r="H33" s="2" t="s">
        <v>21</v>
      </c>
      <c r="I33" s="2" t="s">
        <v>296</v>
      </c>
      <c r="J33" s="1" t="s">
        <v>86</v>
      </c>
      <c r="K33" s="1" t="s">
        <v>348</v>
      </c>
      <c r="L33" s="3">
        <v>5</v>
      </c>
      <c r="N33" s="1" t="s">
        <v>347</v>
      </c>
      <c r="O33" s="1" t="s">
        <v>346</v>
      </c>
      <c r="P33" s="1" t="s">
        <v>345</v>
      </c>
      <c r="Q33" s="5" t="s">
        <v>229</v>
      </c>
      <c r="R33" s="1" t="s">
        <v>228</v>
      </c>
      <c r="S33" s="37" t="s">
        <v>344</v>
      </c>
    </row>
    <row r="34" spans="1:19" ht="40" customHeight="1" x14ac:dyDescent="0.35">
      <c r="A34" s="3">
        <v>33</v>
      </c>
      <c r="B34" s="1" t="s">
        <v>343</v>
      </c>
      <c r="C34" s="1" t="s">
        <v>655</v>
      </c>
      <c r="D34" s="4" t="s">
        <v>342</v>
      </c>
      <c r="E34" s="3" t="s">
        <v>196</v>
      </c>
      <c r="F34" s="2" t="s">
        <v>341</v>
      </c>
      <c r="G34" s="2" t="s">
        <v>340</v>
      </c>
      <c r="H34" s="2" t="s">
        <v>126</v>
      </c>
      <c r="I34" s="2" t="s">
        <v>232</v>
      </c>
      <c r="J34" s="1" t="s">
        <v>74</v>
      </c>
      <c r="K34" s="1" t="s">
        <v>339</v>
      </c>
      <c r="L34" s="3">
        <v>5</v>
      </c>
      <c r="N34" s="1" t="s">
        <v>737</v>
      </c>
      <c r="O34" s="1" t="s">
        <v>338</v>
      </c>
      <c r="P34" s="1" t="s">
        <v>337</v>
      </c>
      <c r="Q34" s="1" t="s">
        <v>60</v>
      </c>
      <c r="R34" s="1" t="s">
        <v>336</v>
      </c>
      <c r="S34" s="37" t="s">
        <v>335</v>
      </c>
    </row>
    <row r="35" spans="1:19" ht="40" customHeight="1" x14ac:dyDescent="0.35">
      <c r="A35" s="3">
        <v>34</v>
      </c>
      <c r="B35" s="1" t="s">
        <v>334</v>
      </c>
      <c r="C35" s="1" t="s">
        <v>656</v>
      </c>
      <c r="D35" s="4" t="s">
        <v>333</v>
      </c>
      <c r="E35" s="3" t="s">
        <v>196</v>
      </c>
      <c r="F35" s="2" t="s">
        <v>23</v>
      </c>
      <c r="G35" s="2" t="s">
        <v>22</v>
      </c>
      <c r="H35" s="2" t="s">
        <v>310</v>
      </c>
      <c r="I35" s="2" t="s">
        <v>296</v>
      </c>
      <c r="J35" s="1" t="s">
        <v>332</v>
      </c>
      <c r="K35" s="1" t="s">
        <v>63</v>
      </c>
      <c r="L35" s="3">
        <v>5</v>
      </c>
      <c r="M35" s="1" t="s">
        <v>331</v>
      </c>
      <c r="N35" s="1" t="s">
        <v>738</v>
      </c>
      <c r="O35" s="1" t="s">
        <v>330</v>
      </c>
      <c r="P35" s="1" t="s">
        <v>329</v>
      </c>
      <c r="Q35" s="1" t="s">
        <v>995</v>
      </c>
      <c r="R35" s="1" t="s">
        <v>328</v>
      </c>
      <c r="S35" s="37" t="s">
        <v>327</v>
      </c>
    </row>
    <row r="36" spans="1:19" ht="40" customHeight="1" x14ac:dyDescent="0.35">
      <c r="A36" s="3">
        <v>35</v>
      </c>
      <c r="B36" s="1" t="s">
        <v>615</v>
      </c>
      <c r="C36" s="1" t="s">
        <v>657</v>
      </c>
      <c r="D36" s="4" t="s">
        <v>326</v>
      </c>
      <c r="E36" s="3" t="s">
        <v>196</v>
      </c>
      <c r="F36" s="2" t="s">
        <v>325</v>
      </c>
      <c r="G36" s="2" t="s">
        <v>324</v>
      </c>
      <c r="H36" s="2" t="s">
        <v>21</v>
      </c>
      <c r="I36" s="2" t="s">
        <v>296</v>
      </c>
      <c r="J36" s="1" t="s">
        <v>74</v>
      </c>
      <c r="K36" s="1" t="s">
        <v>63</v>
      </c>
      <c r="L36" s="3">
        <v>5</v>
      </c>
      <c r="N36" s="1" t="s">
        <v>323</v>
      </c>
      <c r="O36" s="1" t="s">
        <v>322</v>
      </c>
      <c r="P36" s="1" t="s">
        <v>321</v>
      </c>
      <c r="Q36" s="1" t="s">
        <v>60</v>
      </c>
      <c r="R36" s="1" t="s">
        <v>320</v>
      </c>
      <c r="S36" s="37" t="s">
        <v>319</v>
      </c>
    </row>
    <row r="37" spans="1:19" ht="40" customHeight="1" x14ac:dyDescent="0.35">
      <c r="A37" s="3">
        <v>36</v>
      </c>
      <c r="B37" s="1" t="s">
        <v>616</v>
      </c>
      <c r="C37" s="1" t="s">
        <v>658</v>
      </c>
      <c r="D37" s="4" t="s">
        <v>318</v>
      </c>
      <c r="E37" s="3" t="s">
        <v>196</v>
      </c>
      <c r="F37" s="2" t="s">
        <v>34</v>
      </c>
      <c r="G37" s="2" t="s">
        <v>317</v>
      </c>
      <c r="H37" s="2" t="s">
        <v>126</v>
      </c>
      <c r="I37" s="2" t="s">
        <v>232</v>
      </c>
      <c r="J37" s="1" t="s">
        <v>74</v>
      </c>
      <c r="K37" s="1" t="s">
        <v>63</v>
      </c>
      <c r="L37" s="3">
        <v>5</v>
      </c>
      <c r="N37" s="1" t="s">
        <v>316</v>
      </c>
      <c r="O37" s="1" t="s">
        <v>315</v>
      </c>
      <c r="P37" s="1" t="s">
        <v>314</v>
      </c>
      <c r="Q37" s="1" t="s">
        <v>104</v>
      </c>
      <c r="R37" s="1" t="s">
        <v>140</v>
      </c>
      <c r="S37" s="37" t="s">
        <v>313</v>
      </c>
    </row>
    <row r="38" spans="1:19" ht="40" customHeight="1" x14ac:dyDescent="0.35">
      <c r="A38" s="3">
        <v>37</v>
      </c>
      <c r="B38" s="1" t="s">
        <v>312</v>
      </c>
      <c r="C38" s="1" t="s">
        <v>659</v>
      </c>
      <c r="D38" s="4" t="s">
        <v>311</v>
      </c>
      <c r="E38" s="3" t="s">
        <v>196</v>
      </c>
      <c r="F38" s="2" t="s">
        <v>23</v>
      </c>
      <c r="G38" s="2" t="s">
        <v>22</v>
      </c>
      <c r="H38" s="2" t="s">
        <v>310</v>
      </c>
      <c r="I38" s="2" t="s">
        <v>232</v>
      </c>
      <c r="J38" s="1" t="s">
        <v>74</v>
      </c>
      <c r="K38" s="1" t="s">
        <v>63</v>
      </c>
      <c r="L38" s="3">
        <v>5</v>
      </c>
      <c r="N38" s="1" t="s">
        <v>739</v>
      </c>
      <c r="O38" s="1" t="s">
        <v>309</v>
      </c>
      <c r="P38" s="1" t="s">
        <v>308</v>
      </c>
      <c r="Q38" s="1" t="s">
        <v>60</v>
      </c>
      <c r="R38" s="1" t="s">
        <v>307</v>
      </c>
      <c r="S38" s="37" t="s">
        <v>306</v>
      </c>
    </row>
    <row r="39" spans="1:19" ht="40" customHeight="1" x14ac:dyDescent="0.35">
      <c r="A39" s="3">
        <v>38</v>
      </c>
      <c r="B39" s="1" t="s">
        <v>305</v>
      </c>
      <c r="C39" s="1" t="s">
        <v>660</v>
      </c>
      <c r="D39" s="4" t="s">
        <v>304</v>
      </c>
      <c r="E39" s="3" t="s">
        <v>196</v>
      </c>
      <c r="F39" s="2" t="s">
        <v>116</v>
      </c>
      <c r="G39" s="2" t="s">
        <v>116</v>
      </c>
      <c r="H39" s="2" t="s">
        <v>126</v>
      </c>
      <c r="I39" s="2" t="s">
        <v>232</v>
      </c>
      <c r="J39" s="1" t="s">
        <v>74</v>
      </c>
      <c r="K39" s="1" t="s">
        <v>63</v>
      </c>
      <c r="L39" s="3">
        <v>5</v>
      </c>
      <c r="N39" s="1" t="s">
        <v>303</v>
      </c>
      <c r="O39" s="1" t="s">
        <v>302</v>
      </c>
      <c r="P39" s="1" t="s">
        <v>301</v>
      </c>
      <c r="Q39" s="1" t="s">
        <v>104</v>
      </c>
      <c r="R39" s="1" t="s">
        <v>300</v>
      </c>
      <c r="S39" s="37" t="s">
        <v>299</v>
      </c>
    </row>
    <row r="40" spans="1:19" ht="40" customHeight="1" x14ac:dyDescent="0.35">
      <c r="A40" s="3">
        <v>39</v>
      </c>
      <c r="B40" s="1" t="s">
        <v>298</v>
      </c>
      <c r="C40" s="1" t="s">
        <v>661</v>
      </c>
      <c r="D40" s="4" t="s">
        <v>297</v>
      </c>
      <c r="E40" s="3" t="s">
        <v>196</v>
      </c>
      <c r="F40" s="2" t="s">
        <v>77</v>
      </c>
      <c r="G40" s="2" t="s">
        <v>76</v>
      </c>
      <c r="H40" s="2" t="s">
        <v>126</v>
      </c>
      <c r="I40" s="2" t="s">
        <v>296</v>
      </c>
      <c r="J40" s="1" t="s">
        <v>74</v>
      </c>
      <c r="K40" s="1" t="s">
        <v>63</v>
      </c>
      <c r="L40" s="3">
        <v>5</v>
      </c>
      <c r="O40" s="1" t="s">
        <v>295</v>
      </c>
      <c r="P40" s="1" t="s">
        <v>294</v>
      </c>
      <c r="Q40" s="1" t="s">
        <v>82</v>
      </c>
      <c r="R40" s="1" t="s">
        <v>71</v>
      </c>
      <c r="S40" s="37" t="s">
        <v>293</v>
      </c>
    </row>
    <row r="41" spans="1:19" ht="40" customHeight="1" x14ac:dyDescent="0.35">
      <c r="A41" s="3">
        <v>40</v>
      </c>
      <c r="B41" s="1" t="s">
        <v>292</v>
      </c>
      <c r="C41" s="1" t="s">
        <v>662</v>
      </c>
      <c r="D41" s="4" t="s">
        <v>291</v>
      </c>
      <c r="E41" s="3" t="s">
        <v>196</v>
      </c>
      <c r="F41" s="2" t="s">
        <v>128</v>
      </c>
      <c r="G41" s="2" t="s">
        <v>290</v>
      </c>
      <c r="H41" s="2" t="s">
        <v>21</v>
      </c>
      <c r="I41" s="2" t="s">
        <v>232</v>
      </c>
      <c r="J41" s="1" t="s">
        <v>124</v>
      </c>
      <c r="K41" s="1" t="s">
        <v>63</v>
      </c>
      <c r="L41" s="3">
        <v>5</v>
      </c>
      <c r="O41" s="1" t="s">
        <v>289</v>
      </c>
      <c r="P41" s="1" t="s">
        <v>288</v>
      </c>
      <c r="Q41" s="1" t="s">
        <v>121</v>
      </c>
      <c r="R41" s="1" t="s">
        <v>120</v>
      </c>
      <c r="S41" s="37" t="s">
        <v>287</v>
      </c>
    </row>
    <row r="42" spans="1:19" ht="40" customHeight="1" x14ac:dyDescent="0.35">
      <c r="A42" s="3">
        <v>41</v>
      </c>
      <c r="B42" s="1" t="s">
        <v>286</v>
      </c>
      <c r="C42" s="1" t="s">
        <v>286</v>
      </c>
      <c r="D42" s="4" t="s">
        <v>285</v>
      </c>
      <c r="E42" s="3" t="s">
        <v>196</v>
      </c>
      <c r="F42" s="2" t="s">
        <v>128</v>
      </c>
      <c r="G42" s="2" t="s">
        <v>136</v>
      </c>
      <c r="H42" s="2" t="s">
        <v>126</v>
      </c>
      <c r="I42" s="2" t="s">
        <v>284</v>
      </c>
      <c r="J42" s="1" t="s">
        <v>283</v>
      </c>
      <c r="K42" s="1" t="s">
        <v>63</v>
      </c>
      <c r="L42" s="3">
        <v>5</v>
      </c>
      <c r="N42" s="1" t="s">
        <v>282</v>
      </c>
      <c r="O42" s="1" t="s">
        <v>281</v>
      </c>
      <c r="P42" s="1" t="s">
        <v>280</v>
      </c>
      <c r="Q42" s="1" t="s">
        <v>121</v>
      </c>
      <c r="R42" s="1" t="s">
        <v>279</v>
      </c>
      <c r="S42" s="37" t="s">
        <v>278</v>
      </c>
    </row>
    <row r="43" spans="1:19" ht="40" customHeight="1" x14ac:dyDescent="0.35">
      <c r="A43" s="3">
        <v>42</v>
      </c>
      <c r="B43" s="1" t="s">
        <v>617</v>
      </c>
      <c r="C43" s="1" t="s">
        <v>663</v>
      </c>
      <c r="D43" s="4" t="s">
        <v>277</v>
      </c>
      <c r="E43" s="3" t="s">
        <v>196</v>
      </c>
      <c r="F43" s="2" t="s">
        <v>144</v>
      </c>
      <c r="G43" s="2" t="s">
        <v>143</v>
      </c>
      <c r="H43" s="2" t="s">
        <v>126</v>
      </c>
      <c r="I43" s="2" t="s">
        <v>232</v>
      </c>
      <c r="J43" s="1" t="s">
        <v>74</v>
      </c>
      <c r="K43" s="1" t="s">
        <v>63</v>
      </c>
      <c r="L43" s="3">
        <v>5</v>
      </c>
      <c r="N43" s="1" t="s">
        <v>740</v>
      </c>
      <c r="O43" s="1" t="s">
        <v>276</v>
      </c>
      <c r="P43" s="1" t="s">
        <v>275</v>
      </c>
      <c r="Q43" s="1" t="s">
        <v>104</v>
      </c>
      <c r="R43" s="1" t="s">
        <v>140</v>
      </c>
      <c r="S43" s="37" t="s">
        <v>274</v>
      </c>
    </row>
    <row r="44" spans="1:19" ht="40" customHeight="1" x14ac:dyDescent="0.35">
      <c r="A44" s="3">
        <v>43</v>
      </c>
      <c r="B44" s="1" t="s">
        <v>273</v>
      </c>
      <c r="C44" s="1" t="s">
        <v>664</v>
      </c>
      <c r="D44" s="4" t="s">
        <v>272</v>
      </c>
      <c r="E44" s="3" t="s">
        <v>196</v>
      </c>
      <c r="F44" s="2" t="s">
        <v>151</v>
      </c>
      <c r="G44" s="2" t="s">
        <v>271</v>
      </c>
      <c r="H44" s="2" t="s">
        <v>21</v>
      </c>
      <c r="I44" s="2" t="s">
        <v>232</v>
      </c>
      <c r="J44" s="1" t="s">
        <v>74</v>
      </c>
      <c r="K44" s="1" t="s">
        <v>63</v>
      </c>
      <c r="L44" s="3">
        <v>5</v>
      </c>
      <c r="N44" s="1" t="s">
        <v>741</v>
      </c>
      <c r="O44" s="1" t="s">
        <v>270</v>
      </c>
      <c r="P44" s="1" t="s">
        <v>269</v>
      </c>
      <c r="Q44" s="1" t="s">
        <v>60</v>
      </c>
      <c r="R44" s="1" t="s">
        <v>147</v>
      </c>
      <c r="S44" s="37" t="s">
        <v>268</v>
      </c>
    </row>
    <row r="45" spans="1:19" ht="40" customHeight="1" x14ac:dyDescent="0.35">
      <c r="A45" s="3">
        <v>44</v>
      </c>
      <c r="B45" s="1" t="s">
        <v>267</v>
      </c>
      <c r="C45" s="1" t="s">
        <v>665</v>
      </c>
      <c r="D45" s="4" t="s">
        <v>266</v>
      </c>
      <c r="E45" s="3" t="s">
        <v>196</v>
      </c>
      <c r="F45" s="2" t="s">
        <v>175</v>
      </c>
      <c r="G45" s="2" t="s">
        <v>174</v>
      </c>
      <c r="H45" s="2" t="s">
        <v>21</v>
      </c>
      <c r="I45" s="2" t="s">
        <v>265</v>
      </c>
      <c r="J45" s="1" t="s">
        <v>74</v>
      </c>
      <c r="K45" s="1" t="s">
        <v>63</v>
      </c>
      <c r="L45" s="3">
        <v>5</v>
      </c>
      <c r="N45" s="1" t="s">
        <v>742</v>
      </c>
      <c r="O45" s="1" t="s">
        <v>264</v>
      </c>
      <c r="P45" s="1" t="s">
        <v>263</v>
      </c>
      <c r="Q45" s="1" t="s">
        <v>121</v>
      </c>
      <c r="R45" s="1" t="s">
        <v>262</v>
      </c>
      <c r="S45" s="37" t="s">
        <v>261</v>
      </c>
    </row>
    <row r="46" spans="1:19" ht="40" customHeight="1" x14ac:dyDescent="0.35">
      <c r="A46" s="3">
        <v>45</v>
      </c>
      <c r="B46" s="1" t="s">
        <v>618</v>
      </c>
      <c r="C46" s="1" t="s">
        <v>666</v>
      </c>
      <c r="D46" s="4" t="s">
        <v>260</v>
      </c>
      <c r="E46" s="3" t="s">
        <v>196</v>
      </c>
      <c r="F46" s="2" t="s">
        <v>144</v>
      </c>
      <c r="G46" s="2" t="s">
        <v>143</v>
      </c>
      <c r="H46" s="2" t="s">
        <v>126</v>
      </c>
      <c r="I46" s="2" t="s">
        <v>232</v>
      </c>
      <c r="J46" s="1" t="s">
        <v>74</v>
      </c>
      <c r="K46" s="1" t="s">
        <v>63</v>
      </c>
      <c r="L46" s="3">
        <v>5</v>
      </c>
      <c r="N46" s="1" t="s">
        <v>740</v>
      </c>
      <c r="O46" s="1" t="s">
        <v>259</v>
      </c>
      <c r="P46" s="1" t="s">
        <v>258</v>
      </c>
      <c r="Q46" s="1" t="s">
        <v>104</v>
      </c>
      <c r="R46" s="1" t="s">
        <v>140</v>
      </c>
      <c r="S46" s="37" t="s">
        <v>257</v>
      </c>
    </row>
    <row r="47" spans="1:19" ht="40" customHeight="1" x14ac:dyDescent="0.35">
      <c r="A47" s="3">
        <v>46</v>
      </c>
      <c r="B47" s="1" t="s">
        <v>256</v>
      </c>
      <c r="C47" s="1" t="s">
        <v>667</v>
      </c>
      <c r="D47" s="4" t="s">
        <v>255</v>
      </c>
      <c r="E47" s="3" t="s">
        <v>196</v>
      </c>
      <c r="F47" s="2" t="s">
        <v>254</v>
      </c>
      <c r="G47" s="2" t="s">
        <v>253</v>
      </c>
      <c r="H47" s="2" t="s">
        <v>21</v>
      </c>
      <c r="I47" s="2" t="s">
        <v>232</v>
      </c>
      <c r="J47" s="1" t="s">
        <v>74</v>
      </c>
      <c r="K47" s="1" t="s">
        <v>63</v>
      </c>
      <c r="L47" s="3">
        <v>5</v>
      </c>
      <c r="N47" s="1" t="s">
        <v>748</v>
      </c>
      <c r="O47" s="1" t="s">
        <v>252</v>
      </c>
      <c r="P47" s="1" t="s">
        <v>251</v>
      </c>
      <c r="Q47" s="1" t="s">
        <v>104</v>
      </c>
      <c r="R47" s="1" t="s">
        <v>140</v>
      </c>
      <c r="S47" s="37" t="s">
        <v>250</v>
      </c>
    </row>
    <row r="48" spans="1:19" ht="40" customHeight="1" x14ac:dyDescent="0.35">
      <c r="A48" s="3">
        <v>47</v>
      </c>
      <c r="B48" s="1" t="s">
        <v>249</v>
      </c>
      <c r="C48" s="1" t="s">
        <v>249</v>
      </c>
      <c r="D48" s="4" t="s">
        <v>248</v>
      </c>
      <c r="E48" s="3" t="s">
        <v>196</v>
      </c>
      <c r="F48" s="2" t="s">
        <v>89</v>
      </c>
      <c r="G48" s="2" t="s">
        <v>88</v>
      </c>
      <c r="H48" s="2" t="s">
        <v>21</v>
      </c>
      <c r="I48" s="2" t="s">
        <v>232</v>
      </c>
      <c r="J48" s="1" t="s">
        <v>86</v>
      </c>
      <c r="K48" s="1" t="s">
        <v>63</v>
      </c>
      <c r="L48" s="3">
        <v>5</v>
      </c>
      <c r="N48" s="1" t="s">
        <v>247</v>
      </c>
      <c r="O48" s="1" t="s">
        <v>246</v>
      </c>
      <c r="P48" s="1" t="s">
        <v>245</v>
      </c>
      <c r="Q48" s="1" t="s">
        <v>60</v>
      </c>
      <c r="R48" s="1" t="s">
        <v>244</v>
      </c>
      <c r="S48" s="37" t="s">
        <v>243</v>
      </c>
    </row>
    <row r="49" spans="1:19" ht="40" customHeight="1" x14ac:dyDescent="0.35">
      <c r="A49" s="3">
        <v>48</v>
      </c>
      <c r="B49" s="1" t="s">
        <v>242</v>
      </c>
      <c r="C49" s="1" t="s">
        <v>668</v>
      </c>
      <c r="D49" s="4" t="s">
        <v>241</v>
      </c>
      <c r="E49" s="3" t="s">
        <v>196</v>
      </c>
      <c r="F49" s="2" t="s">
        <v>128</v>
      </c>
      <c r="G49" s="2" t="s">
        <v>136</v>
      </c>
      <c r="H49" s="2" t="s">
        <v>21</v>
      </c>
      <c r="I49" s="2" t="s">
        <v>232</v>
      </c>
      <c r="J49" s="1" t="s">
        <v>74</v>
      </c>
      <c r="K49" s="1" t="s">
        <v>63</v>
      </c>
      <c r="L49" s="3">
        <v>5</v>
      </c>
      <c r="O49" s="1" t="s">
        <v>240</v>
      </c>
      <c r="P49" s="1" t="s">
        <v>239</v>
      </c>
      <c r="Q49" s="1" t="s">
        <v>238</v>
      </c>
      <c r="R49" s="1" t="s">
        <v>237</v>
      </c>
      <c r="S49" s="37" t="s">
        <v>236</v>
      </c>
    </row>
    <row r="50" spans="1:19" ht="40" customHeight="1" x14ac:dyDescent="0.35">
      <c r="A50" s="3">
        <v>49</v>
      </c>
      <c r="B50" s="1" t="s">
        <v>619</v>
      </c>
      <c r="C50" s="1" t="s">
        <v>669</v>
      </c>
      <c r="D50" s="4" t="s">
        <v>235</v>
      </c>
      <c r="E50" s="3" t="s">
        <v>196</v>
      </c>
      <c r="F50" s="2" t="s">
        <v>234</v>
      </c>
      <c r="G50" s="2" t="s">
        <v>233</v>
      </c>
      <c r="H50" s="2" t="s">
        <v>126</v>
      </c>
      <c r="I50" s="2" t="s">
        <v>232</v>
      </c>
      <c r="J50" s="1" t="s">
        <v>86</v>
      </c>
      <c r="K50" s="1" t="s">
        <v>63</v>
      </c>
      <c r="L50" s="3">
        <v>5</v>
      </c>
      <c r="N50" s="1" t="s">
        <v>347</v>
      </c>
      <c r="O50" s="1" t="s">
        <v>231</v>
      </c>
      <c r="P50" s="1" t="s">
        <v>230</v>
      </c>
      <c r="Q50" s="5" t="s">
        <v>229</v>
      </c>
      <c r="R50" s="1" t="s">
        <v>228</v>
      </c>
      <c r="S50" s="37" t="s">
        <v>227</v>
      </c>
    </row>
    <row r="51" spans="1:19" ht="40" customHeight="1" x14ac:dyDescent="0.35">
      <c r="A51" s="3">
        <v>50</v>
      </c>
      <c r="B51" s="1" t="s">
        <v>226</v>
      </c>
      <c r="C51" s="1" t="s">
        <v>670</v>
      </c>
      <c r="D51" s="4" t="s">
        <v>225</v>
      </c>
      <c r="E51" s="3" t="s">
        <v>196</v>
      </c>
      <c r="F51" s="2" t="s">
        <v>9</v>
      </c>
      <c r="G51" s="2" t="s">
        <v>224</v>
      </c>
      <c r="H51" s="2" t="s">
        <v>223</v>
      </c>
      <c r="I51" s="2" t="s">
        <v>222</v>
      </c>
      <c r="J51" s="1" t="s">
        <v>20</v>
      </c>
      <c r="K51" s="1" t="s">
        <v>42</v>
      </c>
      <c r="L51" s="3">
        <v>5</v>
      </c>
      <c r="N51" s="1" t="s">
        <v>221</v>
      </c>
      <c r="O51" s="1" t="s">
        <v>220</v>
      </c>
      <c r="P51" s="1" t="s">
        <v>219</v>
      </c>
      <c r="Q51" s="1" t="s">
        <v>104</v>
      </c>
      <c r="R51" s="1" t="s">
        <v>218</v>
      </c>
      <c r="S51" s="37" t="s">
        <v>217</v>
      </c>
    </row>
    <row r="52" spans="1:19" ht="40" customHeight="1" x14ac:dyDescent="0.35">
      <c r="A52" s="3">
        <v>51</v>
      </c>
      <c r="B52" s="1" t="s">
        <v>216</v>
      </c>
      <c r="C52" s="1" t="s">
        <v>671</v>
      </c>
      <c r="D52" s="4" t="s">
        <v>215</v>
      </c>
      <c r="E52" s="3" t="s">
        <v>196</v>
      </c>
      <c r="F52" s="2" t="s">
        <v>9</v>
      </c>
      <c r="G52" s="2" t="s">
        <v>214</v>
      </c>
      <c r="H52" s="2" t="s">
        <v>21</v>
      </c>
      <c r="I52" s="2" t="s">
        <v>213</v>
      </c>
      <c r="J52" s="1" t="s">
        <v>20</v>
      </c>
      <c r="K52" s="1" t="s">
        <v>42</v>
      </c>
      <c r="L52" s="3">
        <v>5</v>
      </c>
      <c r="O52" s="1" t="s">
        <v>212</v>
      </c>
      <c r="P52" s="1" t="s">
        <v>211</v>
      </c>
      <c r="Q52" s="1" t="s">
        <v>210</v>
      </c>
      <c r="R52" s="1" t="s">
        <v>209</v>
      </c>
      <c r="S52" s="37" t="s">
        <v>208</v>
      </c>
    </row>
    <row r="53" spans="1:19" ht="40" customHeight="1" x14ac:dyDescent="0.35">
      <c r="A53" s="3">
        <v>52</v>
      </c>
      <c r="B53" s="1" t="s">
        <v>207</v>
      </c>
      <c r="C53" s="1" t="s">
        <v>672</v>
      </c>
      <c r="D53" s="4" t="s">
        <v>206</v>
      </c>
      <c r="E53" s="3" t="s">
        <v>196</v>
      </c>
      <c r="F53" s="2" t="s">
        <v>9</v>
      </c>
      <c r="G53" s="2" t="s">
        <v>205</v>
      </c>
      <c r="H53" s="2" t="s">
        <v>21</v>
      </c>
      <c r="I53" s="2" t="s">
        <v>204</v>
      </c>
      <c r="J53" s="1" t="s">
        <v>20</v>
      </c>
      <c r="K53" s="1" t="s">
        <v>42</v>
      </c>
      <c r="L53" s="3">
        <v>5</v>
      </c>
      <c r="O53" s="1" t="s">
        <v>203</v>
      </c>
      <c r="P53" s="1" t="s">
        <v>202</v>
      </c>
      <c r="Q53" s="5" t="s">
        <v>201</v>
      </c>
      <c r="R53" s="1" t="s">
        <v>200</v>
      </c>
      <c r="S53" s="37" t="s">
        <v>199</v>
      </c>
    </row>
    <row r="54" spans="1:19" ht="40" customHeight="1" x14ac:dyDescent="0.35">
      <c r="A54" s="3">
        <v>53</v>
      </c>
      <c r="B54" s="1" t="s">
        <v>198</v>
      </c>
      <c r="C54" s="1" t="s">
        <v>673</v>
      </c>
      <c r="D54" s="4" t="s">
        <v>197</v>
      </c>
      <c r="E54" s="3" t="s">
        <v>196</v>
      </c>
      <c r="F54" s="2" t="s">
        <v>9</v>
      </c>
      <c r="G54" s="2" t="s">
        <v>195</v>
      </c>
      <c r="H54" s="2" t="s">
        <v>21</v>
      </c>
      <c r="I54" s="2" t="s">
        <v>194</v>
      </c>
      <c r="J54" s="1" t="s">
        <v>193</v>
      </c>
      <c r="K54" s="1" t="s">
        <v>42</v>
      </c>
      <c r="L54" s="3">
        <v>5</v>
      </c>
      <c r="O54" s="1" t="s">
        <v>192</v>
      </c>
      <c r="P54" s="1" t="s">
        <v>191</v>
      </c>
      <c r="Q54" s="1" t="s">
        <v>190</v>
      </c>
      <c r="R54" s="1" t="s">
        <v>189</v>
      </c>
      <c r="S54" s="37" t="s">
        <v>188</v>
      </c>
    </row>
    <row r="55" spans="1:19" ht="40" customHeight="1" x14ac:dyDescent="0.35">
      <c r="A55" s="3">
        <v>54</v>
      </c>
      <c r="B55" s="1" t="s">
        <v>187</v>
      </c>
      <c r="C55" s="1" t="s">
        <v>674</v>
      </c>
      <c r="D55" s="4" t="s">
        <v>186</v>
      </c>
      <c r="E55" s="3" t="s">
        <v>46</v>
      </c>
      <c r="F55" s="2" t="s">
        <v>9</v>
      </c>
      <c r="G55" s="2" t="s">
        <v>8</v>
      </c>
      <c r="H55" s="2" t="s">
        <v>126</v>
      </c>
      <c r="I55" s="2" t="s">
        <v>185</v>
      </c>
      <c r="J55" s="1" t="s">
        <v>184</v>
      </c>
      <c r="K55" s="1" t="s">
        <v>183</v>
      </c>
      <c r="L55" s="3">
        <v>7</v>
      </c>
      <c r="N55" s="1" t="s">
        <v>182</v>
      </c>
      <c r="O55" s="1" t="s">
        <v>181</v>
      </c>
      <c r="P55" s="1" t="s">
        <v>180</v>
      </c>
      <c r="Q55" s="1" t="s">
        <v>104</v>
      </c>
      <c r="R55" s="1" t="s">
        <v>179</v>
      </c>
      <c r="S55" s="37" t="s">
        <v>178</v>
      </c>
    </row>
    <row r="56" spans="1:19" ht="40" customHeight="1" x14ac:dyDescent="0.35">
      <c r="A56" s="3">
        <v>55</v>
      </c>
      <c r="B56" s="1" t="s">
        <v>177</v>
      </c>
      <c r="C56" s="1" t="s">
        <v>675</v>
      </c>
      <c r="D56" s="4" t="s">
        <v>176</v>
      </c>
      <c r="E56" s="3" t="s">
        <v>46</v>
      </c>
      <c r="F56" s="2" t="s">
        <v>175</v>
      </c>
      <c r="G56" s="2" t="s">
        <v>174</v>
      </c>
      <c r="H56" s="2" t="s">
        <v>21</v>
      </c>
      <c r="I56" s="2" t="s">
        <v>173</v>
      </c>
      <c r="J56" s="1" t="s">
        <v>172</v>
      </c>
      <c r="K56" s="1" t="s">
        <v>171</v>
      </c>
      <c r="L56" s="3">
        <v>2</v>
      </c>
      <c r="O56" s="1" t="s">
        <v>170</v>
      </c>
      <c r="P56" s="1" t="s">
        <v>169</v>
      </c>
      <c r="Q56" s="1" t="s">
        <v>121</v>
      </c>
      <c r="R56" s="1" t="s">
        <v>168</v>
      </c>
      <c r="S56" s="37" t="s">
        <v>167</v>
      </c>
    </row>
    <row r="57" spans="1:19" ht="40" customHeight="1" x14ac:dyDescent="0.35">
      <c r="A57" s="3">
        <v>56</v>
      </c>
      <c r="B57" s="1" t="s">
        <v>620</v>
      </c>
      <c r="C57" s="1" t="s">
        <v>676</v>
      </c>
      <c r="D57" s="4" t="s">
        <v>166</v>
      </c>
      <c r="E57" s="3" t="s">
        <v>46</v>
      </c>
      <c r="F57" s="2" t="s">
        <v>77</v>
      </c>
      <c r="G57" s="2" t="s">
        <v>165</v>
      </c>
      <c r="H57" s="2" t="s">
        <v>21</v>
      </c>
      <c r="I57" s="2" t="s">
        <v>87</v>
      </c>
      <c r="J57" s="1" t="s">
        <v>74</v>
      </c>
      <c r="K57" s="1" t="s">
        <v>63</v>
      </c>
      <c r="L57" s="3">
        <v>5</v>
      </c>
      <c r="N57" s="1" t="s">
        <v>297</v>
      </c>
      <c r="O57" s="1" t="s">
        <v>164</v>
      </c>
      <c r="P57" s="1" t="s">
        <v>163</v>
      </c>
      <c r="Q57" s="1" t="s">
        <v>162</v>
      </c>
      <c r="R57" s="1" t="s">
        <v>161</v>
      </c>
      <c r="S57" s="37" t="s">
        <v>160</v>
      </c>
    </row>
    <row r="58" spans="1:19" ht="40" customHeight="1" x14ac:dyDescent="0.35">
      <c r="A58" s="3">
        <v>57</v>
      </c>
      <c r="B58" s="1" t="s">
        <v>621</v>
      </c>
      <c r="C58" s="1" t="s">
        <v>677</v>
      </c>
      <c r="D58" s="4" t="s">
        <v>159</v>
      </c>
      <c r="E58" s="3" t="s">
        <v>46</v>
      </c>
      <c r="F58" s="2" t="s">
        <v>108</v>
      </c>
      <c r="G58" s="2" t="s">
        <v>158</v>
      </c>
      <c r="H58" s="2" t="s">
        <v>21</v>
      </c>
      <c r="I58" s="2" t="s">
        <v>87</v>
      </c>
      <c r="J58" s="1" t="s">
        <v>74</v>
      </c>
      <c r="K58" s="1" t="s">
        <v>63</v>
      </c>
      <c r="L58" s="3">
        <v>5</v>
      </c>
      <c r="N58" s="1" t="s">
        <v>744</v>
      </c>
      <c r="O58" s="1" t="s">
        <v>157</v>
      </c>
      <c r="P58" s="1" t="s">
        <v>156</v>
      </c>
      <c r="Q58" s="1" t="s">
        <v>104</v>
      </c>
      <c r="R58" s="1" t="s">
        <v>155</v>
      </c>
      <c r="S58" s="37" t="s">
        <v>154</v>
      </c>
    </row>
    <row r="59" spans="1:19" ht="40" customHeight="1" x14ac:dyDescent="0.35">
      <c r="A59" s="3">
        <v>58</v>
      </c>
      <c r="B59" s="1" t="s">
        <v>153</v>
      </c>
      <c r="C59" s="1" t="s">
        <v>678</v>
      </c>
      <c r="D59" s="4" t="s">
        <v>152</v>
      </c>
      <c r="E59" s="3" t="s">
        <v>46</v>
      </c>
      <c r="F59" s="2" t="s">
        <v>151</v>
      </c>
      <c r="G59" s="2" t="s">
        <v>55</v>
      </c>
      <c r="H59" s="2" t="s">
        <v>21</v>
      </c>
      <c r="I59" s="2" t="s">
        <v>87</v>
      </c>
      <c r="J59" s="1" t="s">
        <v>74</v>
      </c>
      <c r="K59" s="1" t="s">
        <v>63</v>
      </c>
      <c r="L59" s="3">
        <v>5</v>
      </c>
      <c r="N59" s="1" t="s">
        <v>150</v>
      </c>
      <c r="O59" s="1" t="s">
        <v>149</v>
      </c>
      <c r="P59" s="1" t="s">
        <v>148</v>
      </c>
      <c r="Q59" s="1" t="s">
        <v>60</v>
      </c>
      <c r="R59" s="1" t="s">
        <v>147</v>
      </c>
      <c r="S59" s="37" t="s">
        <v>146</v>
      </c>
    </row>
    <row r="60" spans="1:19" ht="40" customHeight="1" x14ac:dyDescent="0.35">
      <c r="A60" s="3">
        <v>59</v>
      </c>
      <c r="B60" s="1" t="s">
        <v>622</v>
      </c>
      <c r="C60" s="1" t="s">
        <v>679</v>
      </c>
      <c r="D60" s="4" t="s">
        <v>145</v>
      </c>
      <c r="E60" s="3" t="s">
        <v>46</v>
      </c>
      <c r="F60" s="2" t="s">
        <v>144</v>
      </c>
      <c r="G60" s="2" t="s">
        <v>143</v>
      </c>
      <c r="H60" s="2" t="s">
        <v>126</v>
      </c>
      <c r="I60" s="2" t="s">
        <v>87</v>
      </c>
      <c r="J60" s="1" t="s">
        <v>74</v>
      </c>
      <c r="K60" s="1" t="s">
        <v>63</v>
      </c>
      <c r="L60" s="3">
        <v>5</v>
      </c>
      <c r="N60" s="1" t="s">
        <v>745</v>
      </c>
      <c r="O60" s="1" t="s">
        <v>142</v>
      </c>
      <c r="P60" s="1" t="s">
        <v>141</v>
      </c>
      <c r="Q60" s="1" t="s">
        <v>104</v>
      </c>
      <c r="R60" s="1" t="s">
        <v>140</v>
      </c>
      <c r="S60" s="37" t="s">
        <v>139</v>
      </c>
    </row>
    <row r="61" spans="1:19" ht="40" customHeight="1" x14ac:dyDescent="0.35">
      <c r="A61" s="3">
        <v>60</v>
      </c>
      <c r="B61" s="1" t="s">
        <v>138</v>
      </c>
      <c r="C61" s="1" t="s">
        <v>680</v>
      </c>
      <c r="D61" s="4" t="s">
        <v>137</v>
      </c>
      <c r="E61" s="3" t="s">
        <v>46</v>
      </c>
      <c r="F61" s="2" t="s">
        <v>128</v>
      </c>
      <c r="G61" s="2" t="s">
        <v>136</v>
      </c>
      <c r="H61" s="2" t="s">
        <v>126</v>
      </c>
      <c r="I61" s="2" t="s">
        <v>135</v>
      </c>
      <c r="J61" s="1" t="s">
        <v>74</v>
      </c>
      <c r="K61" s="1" t="s">
        <v>63</v>
      </c>
      <c r="L61" s="3">
        <v>5</v>
      </c>
      <c r="N61" s="1" t="s">
        <v>303</v>
      </c>
      <c r="O61" s="1" t="s">
        <v>134</v>
      </c>
      <c r="P61" s="1" t="s">
        <v>133</v>
      </c>
      <c r="Q61" s="1" t="s">
        <v>132</v>
      </c>
      <c r="R61" s="1" t="s">
        <v>120</v>
      </c>
      <c r="S61" s="37" t="s">
        <v>131</v>
      </c>
    </row>
    <row r="62" spans="1:19" ht="40" customHeight="1" x14ac:dyDescent="0.35">
      <c r="A62" s="3">
        <v>61</v>
      </c>
      <c r="B62" s="1" t="s">
        <v>130</v>
      </c>
      <c r="C62" s="1" t="s">
        <v>681</v>
      </c>
      <c r="D62" s="4" t="s">
        <v>129</v>
      </c>
      <c r="E62" s="3" t="s">
        <v>46</v>
      </c>
      <c r="F62" s="2" t="s">
        <v>128</v>
      </c>
      <c r="G62" s="2" t="s">
        <v>127</v>
      </c>
      <c r="H62" s="2" t="s">
        <v>126</v>
      </c>
      <c r="I62" s="2" t="s">
        <v>125</v>
      </c>
      <c r="J62" s="1" t="s">
        <v>124</v>
      </c>
      <c r="K62" s="1" t="s">
        <v>63</v>
      </c>
      <c r="L62" s="3">
        <v>5</v>
      </c>
      <c r="O62" s="1" t="s">
        <v>123</v>
      </c>
      <c r="P62" s="1" t="s">
        <v>122</v>
      </c>
      <c r="Q62" s="1" t="s">
        <v>121</v>
      </c>
      <c r="R62" s="1" t="s">
        <v>120</v>
      </c>
      <c r="S62" s="37" t="s">
        <v>119</v>
      </c>
    </row>
    <row r="63" spans="1:19" ht="40" customHeight="1" x14ac:dyDescent="0.35">
      <c r="A63" s="3">
        <v>62</v>
      </c>
      <c r="B63" s="1" t="s">
        <v>118</v>
      </c>
      <c r="C63" s="1" t="s">
        <v>682</v>
      </c>
      <c r="D63" s="4" t="s">
        <v>117</v>
      </c>
      <c r="E63" s="3" t="s">
        <v>46</v>
      </c>
      <c r="F63" s="2" t="s">
        <v>116</v>
      </c>
      <c r="G63" s="2" t="s">
        <v>115</v>
      </c>
      <c r="H63" s="2" t="s">
        <v>21</v>
      </c>
      <c r="I63" s="2" t="s">
        <v>87</v>
      </c>
      <c r="J63" s="1" t="s">
        <v>74</v>
      </c>
      <c r="K63" s="1" t="s">
        <v>63</v>
      </c>
      <c r="L63" s="3">
        <v>5</v>
      </c>
      <c r="N63" s="1" t="s">
        <v>303</v>
      </c>
      <c r="O63" s="1" t="s">
        <v>114</v>
      </c>
      <c r="P63" s="1" t="s">
        <v>113</v>
      </c>
      <c r="Q63" s="1" t="s">
        <v>104</v>
      </c>
      <c r="R63" s="1" t="s">
        <v>112</v>
      </c>
      <c r="S63" s="37" t="s">
        <v>111</v>
      </c>
    </row>
    <row r="64" spans="1:19" ht="40" customHeight="1" x14ac:dyDescent="0.35">
      <c r="A64" s="3">
        <v>63</v>
      </c>
      <c r="B64" s="1" t="s">
        <v>110</v>
      </c>
      <c r="C64" s="1" t="s">
        <v>683</v>
      </c>
      <c r="D64" s="4" t="s">
        <v>109</v>
      </c>
      <c r="E64" s="3" t="s">
        <v>46</v>
      </c>
      <c r="F64" s="2" t="s">
        <v>108</v>
      </c>
      <c r="G64" s="2" t="s">
        <v>107</v>
      </c>
      <c r="H64" s="2" t="s">
        <v>21</v>
      </c>
      <c r="I64" s="2" t="s">
        <v>87</v>
      </c>
      <c r="J64" s="1" t="s">
        <v>74</v>
      </c>
      <c r="K64" s="1" t="s">
        <v>63</v>
      </c>
      <c r="L64" s="3">
        <v>5</v>
      </c>
      <c r="N64" s="1" t="s">
        <v>746</v>
      </c>
      <c r="O64" s="1" t="s">
        <v>106</v>
      </c>
      <c r="P64" s="1" t="s">
        <v>105</v>
      </c>
      <c r="Q64" s="1" t="s">
        <v>104</v>
      </c>
      <c r="R64" s="1" t="s">
        <v>103</v>
      </c>
      <c r="S64" s="37" t="s">
        <v>102</v>
      </c>
    </row>
    <row r="65" spans="1:19" ht="40" customHeight="1" x14ac:dyDescent="0.35">
      <c r="A65" s="3">
        <v>64</v>
      </c>
      <c r="B65" s="1" t="s">
        <v>101</v>
      </c>
      <c r="C65" s="1" t="s">
        <v>684</v>
      </c>
      <c r="D65" s="4" t="s">
        <v>100</v>
      </c>
      <c r="E65" s="3" t="s">
        <v>46</v>
      </c>
      <c r="F65" s="2" t="s">
        <v>99</v>
      </c>
      <c r="G65" s="2" t="s">
        <v>98</v>
      </c>
      <c r="H65" s="2" t="s">
        <v>21</v>
      </c>
      <c r="I65" s="2" t="s">
        <v>97</v>
      </c>
      <c r="J65" s="1" t="s">
        <v>74</v>
      </c>
      <c r="K65" s="1" t="s">
        <v>63</v>
      </c>
      <c r="L65" s="3">
        <v>5</v>
      </c>
      <c r="N65" s="1" t="s">
        <v>747</v>
      </c>
      <c r="O65" s="1" t="s">
        <v>96</v>
      </c>
      <c r="P65" s="1" t="s">
        <v>95</v>
      </c>
      <c r="Q65" s="1" t="s">
        <v>94</v>
      </c>
      <c r="R65" s="1" t="s">
        <v>93</v>
      </c>
      <c r="S65" s="37" t="s">
        <v>92</v>
      </c>
    </row>
    <row r="66" spans="1:19" ht="40" customHeight="1" x14ac:dyDescent="0.35">
      <c r="A66" s="3">
        <v>65</v>
      </c>
      <c r="B66" s="1" t="s">
        <v>91</v>
      </c>
      <c r="C66" s="1" t="s">
        <v>685</v>
      </c>
      <c r="D66" s="4" t="s">
        <v>90</v>
      </c>
      <c r="E66" s="3" t="s">
        <v>46</v>
      </c>
      <c r="F66" s="2" t="s">
        <v>89</v>
      </c>
      <c r="G66" s="2" t="s">
        <v>88</v>
      </c>
      <c r="H66" s="2" t="s">
        <v>21</v>
      </c>
      <c r="I66" s="2" t="s">
        <v>87</v>
      </c>
      <c r="J66" s="1" t="s">
        <v>86</v>
      </c>
      <c r="K66" s="1" t="s">
        <v>63</v>
      </c>
      <c r="L66" s="3">
        <v>5</v>
      </c>
      <c r="N66" s="1" t="s">
        <v>85</v>
      </c>
      <c r="O66" s="1" t="s">
        <v>84</v>
      </c>
      <c r="P66" s="1" t="s">
        <v>83</v>
      </c>
      <c r="Q66" s="1" t="s">
        <v>82</v>
      </c>
      <c r="R66" s="1" t="s">
        <v>81</v>
      </c>
      <c r="S66" s="37" t="s">
        <v>80</v>
      </c>
    </row>
    <row r="67" spans="1:19" ht="40" customHeight="1" x14ac:dyDescent="0.35">
      <c r="A67" s="3">
        <v>66</v>
      </c>
      <c r="B67" s="1" t="s">
        <v>79</v>
      </c>
      <c r="C67" s="1" t="s">
        <v>686</v>
      </c>
      <c r="D67" s="4" t="s">
        <v>78</v>
      </c>
      <c r="E67" s="3" t="s">
        <v>46</v>
      </c>
      <c r="F67" s="2" t="s">
        <v>77</v>
      </c>
      <c r="G67" s="2" t="s">
        <v>76</v>
      </c>
      <c r="H67" s="2" t="s">
        <v>21</v>
      </c>
      <c r="I67" s="2" t="s">
        <v>75</v>
      </c>
      <c r="J67" s="1" t="s">
        <v>74</v>
      </c>
      <c r="K67" s="1" t="s">
        <v>63</v>
      </c>
      <c r="L67" s="3">
        <v>5</v>
      </c>
      <c r="N67" s="1" t="s">
        <v>297</v>
      </c>
      <c r="O67" s="1" t="s">
        <v>73</v>
      </c>
      <c r="P67" s="1" t="s">
        <v>72</v>
      </c>
      <c r="Q67" s="1" t="s">
        <v>60</v>
      </c>
      <c r="R67" s="1" t="s">
        <v>71</v>
      </c>
      <c r="S67" s="37" t="s">
        <v>70</v>
      </c>
    </row>
    <row r="68" spans="1:19" ht="40" customHeight="1" x14ac:dyDescent="0.35">
      <c r="A68" s="3">
        <v>67</v>
      </c>
      <c r="B68" s="1" t="s">
        <v>69</v>
      </c>
      <c r="C68" s="1" t="s">
        <v>687</v>
      </c>
      <c r="D68" s="4" t="s">
        <v>68</v>
      </c>
      <c r="E68" s="3" t="s">
        <v>46</v>
      </c>
      <c r="F68" s="2" t="s">
        <v>67</v>
      </c>
      <c r="G68" s="2" t="s">
        <v>66</v>
      </c>
      <c r="H68" s="2" t="s">
        <v>21</v>
      </c>
      <c r="I68" s="2" t="s">
        <v>65</v>
      </c>
      <c r="J68" s="1" t="s">
        <v>64</v>
      </c>
      <c r="K68" s="1" t="s">
        <v>63</v>
      </c>
      <c r="L68" s="3">
        <v>5</v>
      </c>
      <c r="O68" s="1" t="s">
        <v>62</v>
      </c>
      <c r="P68" s="1" t="s">
        <v>61</v>
      </c>
      <c r="Q68" s="1" t="s">
        <v>60</v>
      </c>
      <c r="R68" s="1" t="s">
        <v>59</v>
      </c>
      <c r="S68" s="37" t="s">
        <v>58</v>
      </c>
    </row>
    <row r="69" spans="1:19" ht="40" customHeight="1" x14ac:dyDescent="0.35">
      <c r="A69" s="3">
        <v>68</v>
      </c>
      <c r="B69" s="1" t="s">
        <v>57</v>
      </c>
      <c r="C69" s="1" t="s">
        <v>688</v>
      </c>
      <c r="D69" s="4" t="s">
        <v>56</v>
      </c>
      <c r="E69" s="3" t="s">
        <v>46</v>
      </c>
      <c r="F69" s="2" t="s">
        <v>9</v>
      </c>
      <c r="G69" s="2" t="s">
        <v>55</v>
      </c>
      <c r="H69" s="2" t="s">
        <v>21</v>
      </c>
      <c r="I69" s="2" t="s">
        <v>54</v>
      </c>
      <c r="J69" s="1" t="s">
        <v>43</v>
      </c>
      <c r="K69" s="1" t="s">
        <v>42</v>
      </c>
      <c r="L69" s="3">
        <v>5</v>
      </c>
      <c r="O69" s="1" t="s">
        <v>53</v>
      </c>
      <c r="P69" s="1" t="s">
        <v>52</v>
      </c>
      <c r="Q69" s="1" t="s">
        <v>51</v>
      </c>
      <c r="R69" s="1" t="s">
        <v>50</v>
      </c>
      <c r="S69" s="37" t="s">
        <v>49</v>
      </c>
    </row>
    <row r="70" spans="1:19" ht="40" customHeight="1" x14ac:dyDescent="0.35">
      <c r="A70" s="3">
        <v>69</v>
      </c>
      <c r="B70" s="1" t="s">
        <v>48</v>
      </c>
      <c r="C70" s="1" t="s">
        <v>689</v>
      </c>
      <c r="D70" s="4" t="s">
        <v>47</v>
      </c>
      <c r="E70" s="3" t="s">
        <v>46</v>
      </c>
      <c r="F70" s="2" t="s">
        <v>9</v>
      </c>
      <c r="G70" s="2" t="s">
        <v>45</v>
      </c>
      <c r="H70" s="2" t="s">
        <v>21</v>
      </c>
      <c r="I70" s="2" t="s">
        <v>44</v>
      </c>
      <c r="J70" s="1" t="s">
        <v>43</v>
      </c>
      <c r="K70" s="1" t="s">
        <v>42</v>
      </c>
      <c r="L70" s="3">
        <v>5</v>
      </c>
      <c r="O70" s="1" t="s">
        <v>41</v>
      </c>
      <c r="P70" s="1" t="s">
        <v>40</v>
      </c>
      <c r="Q70" s="1" t="s">
        <v>39</v>
      </c>
      <c r="R70" s="1" t="s">
        <v>38</v>
      </c>
      <c r="S70" s="37" t="s">
        <v>37</v>
      </c>
    </row>
    <row r="71" spans="1:19" ht="40" customHeight="1" x14ac:dyDescent="0.35">
      <c r="A71" s="3">
        <v>70</v>
      </c>
      <c r="B71" s="1" t="s">
        <v>36</v>
      </c>
      <c r="C71" s="1" t="s">
        <v>692</v>
      </c>
      <c r="D71" s="4" t="s">
        <v>35</v>
      </c>
      <c r="E71" s="3" t="s">
        <v>10</v>
      </c>
      <c r="F71" s="2" t="s">
        <v>34</v>
      </c>
      <c r="G71" s="2" t="s">
        <v>33</v>
      </c>
      <c r="H71" s="2" t="s">
        <v>21</v>
      </c>
      <c r="I71" s="2" t="s">
        <v>32</v>
      </c>
      <c r="J71" s="1" t="s">
        <v>20</v>
      </c>
      <c r="K71" s="1" t="s">
        <v>31</v>
      </c>
      <c r="L71" s="3">
        <v>15</v>
      </c>
      <c r="M71" s="2" t="s">
        <v>743</v>
      </c>
      <c r="O71" s="1" t="s">
        <v>30</v>
      </c>
      <c r="P71" s="1" t="s">
        <v>29</v>
      </c>
      <c r="Q71" s="1" t="s">
        <v>28</v>
      </c>
      <c r="R71" s="1" t="s">
        <v>27</v>
      </c>
      <c r="S71" s="37" t="s">
        <v>26</v>
      </c>
    </row>
    <row r="72" spans="1:19" ht="40" customHeight="1" x14ac:dyDescent="0.35">
      <c r="A72" s="3">
        <v>71</v>
      </c>
      <c r="B72" s="1" t="s">
        <v>25</v>
      </c>
      <c r="C72" s="1" t="s">
        <v>690</v>
      </c>
      <c r="D72" s="4" t="s">
        <v>24</v>
      </c>
      <c r="E72" s="3" t="s">
        <v>10</v>
      </c>
      <c r="F72" s="2" t="s">
        <v>23</v>
      </c>
      <c r="G72" s="2" t="s">
        <v>22</v>
      </c>
      <c r="H72" s="2" t="s">
        <v>21</v>
      </c>
      <c r="I72" s="2" t="s">
        <v>6</v>
      </c>
      <c r="J72" s="1" t="s">
        <v>20</v>
      </c>
      <c r="K72" s="1" t="s">
        <v>19</v>
      </c>
      <c r="L72" s="3">
        <v>3</v>
      </c>
      <c r="M72" s="2" t="s">
        <v>18</v>
      </c>
      <c r="O72" s="1" t="s">
        <v>17</v>
      </c>
      <c r="P72" s="5" t="s">
        <v>16</v>
      </c>
      <c r="Q72" s="1" t="s">
        <v>15</v>
      </c>
      <c r="R72" s="1" t="s">
        <v>14</v>
      </c>
      <c r="S72" s="37" t="s">
        <v>13</v>
      </c>
    </row>
    <row r="73" spans="1:19" ht="40" customHeight="1" x14ac:dyDescent="0.35">
      <c r="A73" s="3">
        <v>72</v>
      </c>
      <c r="B73" s="1" t="s">
        <v>12</v>
      </c>
      <c r="C73" s="1" t="s">
        <v>691</v>
      </c>
      <c r="D73" s="4" t="s">
        <v>11</v>
      </c>
      <c r="E73" s="3" t="s">
        <v>10</v>
      </c>
      <c r="F73" s="2" t="s">
        <v>9</v>
      </c>
      <c r="G73" s="2" t="s">
        <v>8</v>
      </c>
      <c r="H73" s="2" t="s">
        <v>7</v>
      </c>
      <c r="I73" s="2" t="s">
        <v>6</v>
      </c>
      <c r="K73" s="1" t="s">
        <v>5</v>
      </c>
      <c r="L73" s="3">
        <v>12</v>
      </c>
      <c r="M73" s="2" t="s">
        <v>4</v>
      </c>
      <c r="O73" s="1" t="s">
        <v>3</v>
      </c>
      <c r="P73" s="1" t="s">
        <v>2</v>
      </c>
      <c r="Q73" s="1" t="s">
        <v>1</v>
      </c>
      <c r="S73" s="37" t="s">
        <v>0</v>
      </c>
    </row>
    <row r="74" spans="1:19" ht="40" customHeight="1" x14ac:dyDescent="0.35">
      <c r="F74" s="2"/>
      <c r="G74" s="2"/>
      <c r="H74" s="2"/>
      <c r="I74" s="2"/>
    </row>
    <row r="75" spans="1:19" ht="40" customHeight="1" x14ac:dyDescent="0.35">
      <c r="F75" s="2"/>
      <c r="G75" s="2"/>
      <c r="H75" s="2"/>
      <c r="I75" s="2"/>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65A5D-4054-424E-AE7A-F7156162F8E6}">
  <dimension ref="A1:L167"/>
  <sheetViews>
    <sheetView topLeftCell="A43" workbookViewId="0">
      <selection activeCell="L2" sqref="L2:L73"/>
    </sheetView>
  </sheetViews>
  <sheetFormatPr baseColWidth="10" defaultRowHeight="14.5" x14ac:dyDescent="0.35"/>
  <cols>
    <col min="1" max="1" width="12.1796875" style="4" customWidth="1"/>
    <col min="3" max="3" width="5.7265625" style="18" customWidth="1"/>
    <col min="4" max="4" width="14.26953125" style="18" bestFit="1" customWidth="1"/>
    <col min="5" max="5" width="12.1796875" style="18" bestFit="1" customWidth="1"/>
    <col min="6" max="6" width="33.6328125" customWidth="1"/>
    <col min="7" max="7" width="4" customWidth="1"/>
    <col min="8" max="8" width="37.6328125" customWidth="1"/>
    <col min="9" max="9" width="5.7265625" customWidth="1"/>
    <col min="10" max="10" width="35.7265625" customWidth="1"/>
    <col min="11" max="11" width="6.08984375" customWidth="1"/>
    <col min="12" max="12" width="67.90625" customWidth="1"/>
  </cols>
  <sheetData>
    <row r="1" spans="1:12" s="10" customFormat="1" x14ac:dyDescent="0.35">
      <c r="A1" s="10" t="s">
        <v>694</v>
      </c>
      <c r="B1" s="10" t="s">
        <v>693</v>
      </c>
      <c r="C1" s="12" t="s">
        <v>725</v>
      </c>
      <c r="D1" s="17" t="s">
        <v>908</v>
      </c>
      <c r="E1" s="17" t="s">
        <v>907</v>
      </c>
      <c r="F1" s="20" t="s">
        <v>909</v>
      </c>
      <c r="G1" s="10" t="s">
        <v>895</v>
      </c>
      <c r="H1" s="20" t="s">
        <v>988</v>
      </c>
      <c r="I1" s="10" t="s">
        <v>895</v>
      </c>
      <c r="J1" s="20" t="s">
        <v>989</v>
      </c>
      <c r="K1" s="10" t="s">
        <v>895</v>
      </c>
      <c r="L1" s="23" t="s">
        <v>910</v>
      </c>
    </row>
    <row r="2" spans="1:12" x14ac:dyDescent="0.35">
      <c r="A2" s="11" t="s">
        <v>807</v>
      </c>
      <c r="B2" s="4" t="s">
        <v>486</v>
      </c>
      <c r="C2" s="25" t="s">
        <v>725</v>
      </c>
      <c r="D2" s="18">
        <v>60</v>
      </c>
      <c r="E2" s="18">
        <v>90</v>
      </c>
      <c r="F2" t="str">
        <f>_xlfn.CONCAT(A2," module:addProp_CompWL module:CompWL_",B2," . module:CompWL_",B2," a schema:PropertyValue ; schema:identifier ",C2,"Workload",C2," ; schema:name ",C2,"Aufteilung der Workload in Stunden ",B2,C2," ; schema:valueReference module:WL1_",B2," , module:WL2_",B2," . ")</f>
        <v xml:space="preserve">module:MIK1 module:addProp_CompWL module:CompWL_MIK1 . module:CompWL_MIK1 a schema:PropertyValue ; schema:identifier "Workload" ; schema:name "Aufteilung der Workload in Stunden MIK1" ; schema:valueReference module:WL1_MIK1 , module:WL2_MIK1 . </v>
      </c>
      <c r="G2" s="10" t="s">
        <v>895</v>
      </c>
      <c r="H2" t="str">
        <f>_xlfn.CONCAT("module:WL1_",$B2," a schema:PropertyValue ; schema:name ",$C2,$D$1,$C2,"@de ; schema:value ",D2," . ")</f>
        <v xml:space="preserve">module:WL1_MIK1 a schema:PropertyValue ; schema:name "Präsenzstudium"@de ; schema:value 60 . </v>
      </c>
      <c r="I2" s="10" t="s">
        <v>895</v>
      </c>
      <c r="J2" t="str">
        <f>_xlfn.CONCAT("module:WL2_",$B2," a schema:PropertyValue ; schema:name ",$C2,$E$1,$C2,"@de ; schema:value ",E2," .")</f>
        <v>module:WL2_MIK1 a schema:PropertyValue ; schema:name "Eigenstudium"@de ; schema:value 90 .</v>
      </c>
      <c r="K2" s="10" t="s">
        <v>895</v>
      </c>
      <c r="L2" t="str">
        <f>_xlfn.CONCAT(F2,H2,J2)</f>
        <v>module:MIK1 module:addProp_CompWL module:CompWL_MIK1 . module:CompWL_MIK1 a schema:PropertyValue ; schema:identifier "Workload" ; schema:name "Aufteilung der Workload in Stunden MIK1" ; schema:valueReference module:WL1_MIK1 , module:WL2_MIK1 . module:WL1_MIK1 a schema:PropertyValue ; schema:name "Präsenzstudium"@de ; schema:value 60 . module:WL2_MIK1 a schema:PropertyValue ; schema:name "Eigenstudium"@de ; schema:value 90 .</v>
      </c>
    </row>
    <row r="3" spans="1:12" x14ac:dyDescent="0.35">
      <c r="A3" s="11" t="s">
        <v>808</v>
      </c>
      <c r="B3" s="4" t="s">
        <v>585</v>
      </c>
      <c r="C3" s="25" t="s">
        <v>725</v>
      </c>
      <c r="D3" s="18">
        <v>60</v>
      </c>
      <c r="E3" s="18">
        <v>90</v>
      </c>
      <c r="F3" t="str">
        <f t="shared" ref="F3:F66" si="0">_xlfn.CONCAT(A3," module:addProp_CompWL module:CompWL_",B3," . module:CompWL_",B3," a schema:PropertyValue ; schema:identifier ",C3,"Workload",C3," ; schema:name ",C3,"Aufteilung der Workload in Stunden ",B3,C3," ; schema:valueReference module:WL1_",B3," , module:WL2_",B3," . ")</f>
        <v xml:space="preserve">module:ADIK module:addProp_CompWL module:CompWL_ADIK . module:CompWL_ADIK a schema:PropertyValue ; schema:identifier "Workload" ; schema:name "Aufteilung der Workload in Stunden ADIK" ; schema:valueReference module:WL1_ADIK , module:WL2_ADIK . </v>
      </c>
      <c r="G3" s="10" t="s">
        <v>895</v>
      </c>
      <c r="H3" t="str">
        <f t="shared" ref="H3:H66" si="1">_xlfn.CONCAT("module:WL1_",$B3," a schema:PropertyValue ; schema:name ",$C3,$D$1,$C3,"@de ; schema:value ",D3," . ")</f>
        <v xml:space="preserve">module:WL1_ADIK a schema:PropertyValue ; schema:name "Präsenzstudium"@de ; schema:value 60 . </v>
      </c>
      <c r="I3" s="10" t="s">
        <v>895</v>
      </c>
      <c r="J3" t="str">
        <f t="shared" ref="J3:J66" si="2">_xlfn.CONCAT("module:WL2_",$B3," a schema:PropertyValue ; schema:name ",$C3,$E$1,$C3,"@de ; schema:value ",E3," .")</f>
        <v>module:WL2_ADIK a schema:PropertyValue ; schema:name "Eigenstudium"@de ; schema:value 90 .</v>
      </c>
      <c r="K3" s="10" t="s">
        <v>895</v>
      </c>
      <c r="L3" t="str">
        <f t="shared" ref="L3:L66" si="3">_xlfn.CONCAT(F3,H3,J3)</f>
        <v>module:ADIK module:addProp_CompWL module:CompWL_ADIK . module:CompWL_ADIK a schema:PropertyValue ; schema:identifier "Workload" ; schema:name "Aufteilung der Workload in Stunden ADIK" ; schema:valueReference module:WL1_ADIK , module:WL2_ADIK . module:WL1_ADIK a schema:PropertyValue ; schema:name "Präsenzstudium"@de ; schema:value 60 . module:WL2_ADIK a schema:PropertyValue ; schema:name "Eigenstudium"@de ; schema:value 90 .</v>
      </c>
    </row>
    <row r="4" spans="1:12" x14ac:dyDescent="0.35">
      <c r="A4" s="11" t="s">
        <v>809</v>
      </c>
      <c r="B4" s="4" t="s">
        <v>578</v>
      </c>
      <c r="C4" s="25" t="s">
        <v>725</v>
      </c>
      <c r="D4" s="18">
        <v>60</v>
      </c>
      <c r="E4" s="18">
        <v>90</v>
      </c>
      <c r="F4" t="str">
        <f t="shared" si="0"/>
        <v xml:space="preserve">module:InLo module:addProp_CompWL module:CompWL_InLo . module:CompWL_InLo a schema:PropertyValue ; schema:identifier "Workload" ; schema:name "Aufteilung der Workload in Stunden InLo" ; schema:valueReference module:WL1_InLo , module:WL2_InLo . </v>
      </c>
      <c r="G4" s="10" t="s">
        <v>895</v>
      </c>
      <c r="H4" t="str">
        <f t="shared" si="1"/>
        <v xml:space="preserve">module:WL1_InLo a schema:PropertyValue ; schema:name "Präsenzstudium"@de ; schema:value 60 . </v>
      </c>
      <c r="I4" s="10" t="s">
        <v>895</v>
      </c>
      <c r="J4" t="str">
        <f t="shared" si="2"/>
        <v>module:WL2_InLo a schema:PropertyValue ; schema:name "Eigenstudium"@de ; schema:value 90 .</v>
      </c>
      <c r="K4" s="10" t="s">
        <v>895</v>
      </c>
      <c r="L4" t="str">
        <f t="shared" si="3"/>
        <v>module:InLo module:addProp_CompWL module:CompWL_InLo . module:CompWL_InLo a schema:PropertyValue ; schema:identifier "Workload" ; schema:name "Aufteilung der Workload in Stunden InLo" ; schema:valueReference module:WL1_InLo , module:WL2_InLo . module:WL1_InLo a schema:PropertyValue ; schema:name "Präsenzstudium"@de ; schema:value 60 . module:WL2_InLo a schema:PropertyValue ; schema:name "Eigenstudium"@de ; schema:value 90 .</v>
      </c>
    </row>
    <row r="5" spans="1:12" x14ac:dyDescent="0.35">
      <c r="A5" s="11" t="s">
        <v>810</v>
      </c>
      <c r="B5" s="4" t="s">
        <v>570</v>
      </c>
      <c r="C5" s="25" t="s">
        <v>725</v>
      </c>
      <c r="D5" s="18">
        <v>60</v>
      </c>
      <c r="E5" s="18">
        <v>90</v>
      </c>
      <c r="F5" t="str">
        <f t="shared" si="0"/>
        <v xml:space="preserve">module:PIK1 module:addProp_CompWL module:CompWL_PIK1 . module:CompWL_PIK1 a schema:PropertyValue ; schema:identifier "Workload" ; schema:name "Aufteilung der Workload in Stunden PIK1" ; schema:valueReference module:WL1_PIK1 , module:WL2_PIK1 . </v>
      </c>
      <c r="G5" s="10" t="s">
        <v>895</v>
      </c>
      <c r="H5" t="str">
        <f t="shared" si="1"/>
        <v xml:space="preserve">module:WL1_PIK1 a schema:PropertyValue ; schema:name "Präsenzstudium"@de ; schema:value 60 . </v>
      </c>
      <c r="I5" s="10" t="s">
        <v>895</v>
      </c>
      <c r="J5" t="str">
        <f t="shared" si="2"/>
        <v>module:WL2_PIK1 a schema:PropertyValue ; schema:name "Eigenstudium"@de ; schema:value 90 .</v>
      </c>
      <c r="K5" s="10" t="s">
        <v>895</v>
      </c>
      <c r="L5" t="str">
        <f t="shared" si="3"/>
        <v>module:PIK1 module:addProp_CompWL module:CompWL_PIK1 . module:CompWL_PIK1 a schema:PropertyValue ; schema:identifier "Workload" ; schema:name "Aufteilung der Workload in Stunden PIK1" ; schema:valueReference module:WL1_PIK1 , module:WL2_PIK1 . module:WL1_PIK1 a schema:PropertyValue ; schema:name "Präsenzstudium"@de ; schema:value 60 . module:WL2_PIK1 a schema:PropertyValue ; schema:name "Eigenstudium"@de ; schema:value 90 .</v>
      </c>
    </row>
    <row r="6" spans="1:12" x14ac:dyDescent="0.35">
      <c r="A6" s="11" t="s">
        <v>811</v>
      </c>
      <c r="B6" s="4" t="s">
        <v>564</v>
      </c>
      <c r="C6" s="25" t="s">
        <v>725</v>
      </c>
      <c r="D6" s="18">
        <v>60</v>
      </c>
      <c r="E6" s="18">
        <v>90</v>
      </c>
      <c r="F6" t="str">
        <f t="shared" si="0"/>
        <v xml:space="preserve">module:TIMT module:addProp_CompWL module:CompWL_TIMT . module:CompWL_TIMT a schema:PropertyValue ; schema:identifier "Workload" ; schema:name "Aufteilung der Workload in Stunden TIMT" ; schema:valueReference module:WL1_TIMT , module:WL2_TIMT . </v>
      </c>
      <c r="G6" s="10" t="s">
        <v>895</v>
      </c>
      <c r="H6" t="str">
        <f t="shared" si="1"/>
        <v xml:space="preserve">module:WL1_TIMT a schema:PropertyValue ; schema:name "Präsenzstudium"@de ; schema:value 60 . </v>
      </c>
      <c r="I6" s="10" t="s">
        <v>895</v>
      </c>
      <c r="J6" t="str">
        <f t="shared" si="2"/>
        <v>module:WL2_TIMT a schema:PropertyValue ; schema:name "Eigenstudium"@de ; schema:value 90 .</v>
      </c>
      <c r="K6" s="10" t="s">
        <v>895</v>
      </c>
      <c r="L6" t="str">
        <f t="shared" si="3"/>
        <v>module:TIMT module:addProp_CompWL module:CompWL_TIMT . module:CompWL_TIMT a schema:PropertyValue ; schema:identifier "Workload" ; schema:name "Aufteilung der Workload in Stunden TIMT" ; schema:valueReference module:WL1_TIMT , module:WL2_TIMT . module:WL1_TIMT a schema:PropertyValue ; schema:name "Präsenzstudium"@de ; schema:value 60 . module:WL2_TIMT a schema:PropertyValue ; schema:name "Eigenstudium"@de ; schema:value 90 .</v>
      </c>
    </row>
    <row r="7" spans="1:12" x14ac:dyDescent="0.35">
      <c r="A7" s="11" t="s">
        <v>812</v>
      </c>
      <c r="B7" s="4" t="s">
        <v>554</v>
      </c>
      <c r="C7" s="25" t="s">
        <v>725</v>
      </c>
      <c r="D7" s="18">
        <v>30</v>
      </c>
      <c r="E7" s="18">
        <v>30</v>
      </c>
      <c r="F7" t="str">
        <f t="shared" si="0"/>
        <v xml:space="preserve">module:PSIK module:addProp_CompWL module:CompWL_PSIK . module:CompWL_PSIK a schema:PropertyValue ; schema:identifier "Workload" ; schema:name "Aufteilung der Workload in Stunden PSIK" ; schema:valueReference module:WL1_PSIK , module:WL2_PSIK . </v>
      </c>
      <c r="G7" s="10" t="s">
        <v>895</v>
      </c>
      <c r="H7" t="str">
        <f t="shared" si="1"/>
        <v xml:space="preserve">module:WL1_PSIK a schema:PropertyValue ; schema:name "Präsenzstudium"@de ; schema:value 30 . </v>
      </c>
      <c r="I7" s="10" t="s">
        <v>895</v>
      </c>
      <c r="J7" t="str">
        <f t="shared" si="2"/>
        <v>module:WL2_PSIK a schema:PropertyValue ; schema:name "Eigenstudium"@de ; schema:value 30 .</v>
      </c>
      <c r="K7" s="10" t="s">
        <v>895</v>
      </c>
      <c r="L7" t="str">
        <f t="shared" si="3"/>
        <v>module:PSIK module:addProp_CompWL module:CompWL_PSIK . module:CompWL_PSIK a schema:PropertyValue ; schema:identifier "Workload" ; schema:name "Aufteilung der Workload in Stunden PSIK" ; schema:valueReference module:WL1_PSIK , module:WL2_PSIK . module:WL1_PSIK a schema:PropertyValue ; schema:name "Präsenzstudium"@de ; schema:value 30 . module:WL2_PSIK a schema:PropertyValue ; schema:name "Eigenstudium"@de ; schema:value 30 .</v>
      </c>
    </row>
    <row r="8" spans="1:12" x14ac:dyDescent="0.35">
      <c r="A8" s="11" t="s">
        <v>813</v>
      </c>
      <c r="B8" s="4" t="s">
        <v>544</v>
      </c>
      <c r="C8" s="25" t="s">
        <v>725</v>
      </c>
      <c r="D8" s="18">
        <v>30</v>
      </c>
      <c r="E8" s="18">
        <v>30</v>
      </c>
      <c r="F8" t="str">
        <f t="shared" si="0"/>
        <v xml:space="preserve">module:EnIK module:addProp_CompWL module:CompWL_EnIK . module:CompWL_EnIK a schema:PropertyValue ; schema:identifier "Workload" ; schema:name "Aufteilung der Workload in Stunden EnIK" ; schema:valueReference module:WL1_EnIK , module:WL2_EnIK . </v>
      </c>
      <c r="G8" s="10" t="s">
        <v>895</v>
      </c>
      <c r="H8" t="str">
        <f t="shared" si="1"/>
        <v xml:space="preserve">module:WL1_EnIK a schema:PropertyValue ; schema:name "Präsenzstudium"@de ; schema:value 30 . </v>
      </c>
      <c r="I8" s="10" t="s">
        <v>895</v>
      </c>
      <c r="J8" t="str">
        <f t="shared" si="2"/>
        <v>module:WL2_EnIK a schema:PropertyValue ; schema:name "Eigenstudium"@de ; schema:value 30 .</v>
      </c>
      <c r="K8" s="10" t="s">
        <v>895</v>
      </c>
      <c r="L8" t="str">
        <f t="shared" si="3"/>
        <v>module:EnIK module:addProp_CompWL module:CompWL_EnIK . module:CompWL_EnIK a schema:PropertyValue ; schema:identifier "Workload" ; schema:name "Aufteilung der Workload in Stunden EnIK" ; schema:valueReference module:WL1_EnIK , module:WL2_EnIK . module:WL1_EnIK a schema:PropertyValue ; schema:name "Präsenzstudium"@de ; schema:value 30 . module:WL2_EnIK a schema:PropertyValue ; schema:name "Eigenstudium"@de ; schema:value 30 .</v>
      </c>
    </row>
    <row r="9" spans="1:12" x14ac:dyDescent="0.35">
      <c r="A9" s="11" t="s">
        <v>814</v>
      </c>
      <c r="B9" s="4" t="s">
        <v>530</v>
      </c>
      <c r="C9" s="25" t="s">
        <v>725</v>
      </c>
      <c r="D9" s="18">
        <v>60</v>
      </c>
      <c r="E9" s="18">
        <v>90</v>
      </c>
      <c r="F9" t="str">
        <f t="shared" si="0"/>
        <v xml:space="preserve">module:MIK2 module:addProp_CompWL module:CompWL_MIK2 . module:CompWL_MIK2 a schema:PropertyValue ; schema:identifier "Workload" ; schema:name "Aufteilung der Workload in Stunden MIK2" ; schema:valueReference module:WL1_MIK2 , module:WL2_MIK2 . </v>
      </c>
      <c r="G9" s="10" t="s">
        <v>895</v>
      </c>
      <c r="H9" t="str">
        <f t="shared" si="1"/>
        <v xml:space="preserve">module:WL1_MIK2 a schema:PropertyValue ; schema:name "Präsenzstudium"@de ; schema:value 60 . </v>
      </c>
      <c r="I9" s="10" t="s">
        <v>895</v>
      </c>
      <c r="J9" t="str">
        <f t="shared" si="2"/>
        <v>module:WL2_MIK2 a schema:PropertyValue ; schema:name "Eigenstudium"@de ; schema:value 90 .</v>
      </c>
      <c r="K9" s="10" t="s">
        <v>895</v>
      </c>
      <c r="L9" t="str">
        <f t="shared" si="3"/>
        <v>module:MIK2 module:addProp_CompWL module:CompWL_MIK2 . module:CompWL_MIK2 a schema:PropertyValue ; schema:identifier "Workload" ; schema:name "Aufteilung der Workload in Stunden MIK2" ; schema:valueReference module:WL1_MIK2 , module:WL2_MIK2 . module:WL1_MIK2 a schema:PropertyValue ; schema:name "Präsenzstudium"@de ; schema:value 60 . module:WL2_MIK2 a schema:PropertyValue ; schema:name "Eigenstudium"@de ; schema:value 90 .</v>
      </c>
    </row>
    <row r="10" spans="1:12" x14ac:dyDescent="0.35">
      <c r="A10" s="11" t="s">
        <v>815</v>
      </c>
      <c r="B10" s="4" t="s">
        <v>523</v>
      </c>
      <c r="C10" s="25" t="s">
        <v>725</v>
      </c>
      <c r="D10" s="18">
        <v>60</v>
      </c>
      <c r="E10" s="18">
        <v>90</v>
      </c>
      <c r="F10" t="str">
        <f t="shared" si="0"/>
        <v xml:space="preserve">module:FSAT module:addProp_CompWL module:CompWL_FSAT . module:CompWL_FSAT a schema:PropertyValue ; schema:identifier "Workload" ; schema:name "Aufteilung der Workload in Stunden FSAT" ; schema:valueReference module:WL1_FSAT , module:WL2_FSAT . </v>
      </c>
      <c r="G10" s="10" t="s">
        <v>895</v>
      </c>
      <c r="H10" t="str">
        <f t="shared" si="1"/>
        <v xml:space="preserve">module:WL1_FSAT a schema:PropertyValue ; schema:name "Präsenzstudium"@de ; schema:value 60 . </v>
      </c>
      <c r="I10" s="10" t="s">
        <v>895</v>
      </c>
      <c r="J10" t="str">
        <f t="shared" si="2"/>
        <v>module:WL2_FSAT a schema:PropertyValue ; schema:name "Eigenstudium"@de ; schema:value 90 .</v>
      </c>
      <c r="K10" s="10" t="s">
        <v>895</v>
      </c>
      <c r="L10" t="str">
        <f t="shared" si="3"/>
        <v>module:FSAT module:addProp_CompWL module:CompWL_FSAT . module:CompWL_FSAT a schema:PropertyValue ; schema:identifier "Workload" ; schema:name "Aufteilung der Workload in Stunden FSAT" ; schema:valueReference module:WL1_FSAT , module:WL2_FSAT . module:WL1_FSAT a schema:PropertyValue ; schema:name "Präsenzstudium"@de ; schema:value 60 . module:WL2_FSAT a schema:PropertyValue ; schema:name "Eigenstudium"@de ; schema:value 90 .</v>
      </c>
    </row>
    <row r="11" spans="1:12" x14ac:dyDescent="0.35">
      <c r="A11" s="11" t="s">
        <v>816</v>
      </c>
      <c r="B11" s="4" t="s">
        <v>471</v>
      </c>
      <c r="C11" s="25" t="s">
        <v>725</v>
      </c>
      <c r="D11" s="18">
        <v>60</v>
      </c>
      <c r="E11" s="18">
        <v>90</v>
      </c>
      <c r="F11" t="str">
        <f t="shared" si="0"/>
        <v xml:space="preserve">module:BSWC module:addProp_CompWL module:CompWL_BSWC . module:CompWL_BSWC a schema:PropertyValue ; schema:identifier "Workload" ; schema:name "Aufteilung der Workload in Stunden BSWC" ; schema:valueReference module:WL1_BSWC , module:WL2_BSWC . </v>
      </c>
      <c r="G11" s="10" t="s">
        <v>895</v>
      </c>
      <c r="H11" t="str">
        <f t="shared" si="1"/>
        <v xml:space="preserve">module:WL1_BSWC a schema:PropertyValue ; schema:name "Präsenzstudium"@de ; schema:value 60 . </v>
      </c>
      <c r="I11" s="10" t="s">
        <v>895</v>
      </c>
      <c r="J11" t="str">
        <f t="shared" si="2"/>
        <v>module:WL2_BSWC a schema:PropertyValue ; schema:name "Eigenstudium"@de ; schema:value 90 .</v>
      </c>
      <c r="K11" s="10" t="s">
        <v>895</v>
      </c>
      <c r="L11" t="str">
        <f t="shared" si="3"/>
        <v>module:BSWC module:addProp_CompWL module:CompWL_BSWC . module:CompWL_BSWC a schema:PropertyValue ; schema:identifier "Workload" ; schema:name "Aufteilung der Workload in Stunden BSWC" ; schema:valueReference module:WL1_BSWC , module:WL2_BSWC . module:WL1_BSWC a schema:PropertyValue ; schema:name "Präsenzstudium"@de ; schema:value 60 . module:WL2_BSWC a schema:PropertyValue ; schema:name "Eigenstudium"@de ; schema:value 90 .</v>
      </c>
    </row>
    <row r="12" spans="1:12" x14ac:dyDescent="0.35">
      <c r="A12" s="11" t="s">
        <v>817</v>
      </c>
      <c r="B12" s="4" t="s">
        <v>509</v>
      </c>
      <c r="C12" s="25" t="s">
        <v>725</v>
      </c>
      <c r="D12" s="18">
        <v>60</v>
      </c>
      <c r="E12" s="18">
        <v>90</v>
      </c>
      <c r="F12" t="str">
        <f t="shared" si="0"/>
        <v xml:space="preserve">module:PIK2 module:addProp_CompWL module:CompWL_PIK2 . module:CompWL_PIK2 a schema:PropertyValue ; schema:identifier "Workload" ; schema:name "Aufteilung der Workload in Stunden PIK2" ; schema:valueReference module:WL1_PIK2 , module:WL2_PIK2 . </v>
      </c>
      <c r="G12" s="10" t="s">
        <v>895</v>
      </c>
      <c r="H12" t="str">
        <f t="shared" si="1"/>
        <v xml:space="preserve">module:WL1_PIK2 a schema:PropertyValue ; schema:name "Präsenzstudium"@de ; schema:value 60 . </v>
      </c>
      <c r="I12" s="10" t="s">
        <v>895</v>
      </c>
      <c r="J12" t="str">
        <f t="shared" si="2"/>
        <v>module:WL2_PIK2 a schema:PropertyValue ; schema:name "Eigenstudium"@de ; schema:value 90 .</v>
      </c>
      <c r="K12" s="10" t="s">
        <v>895</v>
      </c>
      <c r="L12" t="str">
        <f t="shared" si="3"/>
        <v>module:PIK2 module:addProp_CompWL module:CompWL_PIK2 . module:CompWL_PIK2 a schema:PropertyValue ; schema:identifier "Workload" ; schema:name "Aufteilung der Workload in Stunden PIK2" ; schema:valueReference module:WL1_PIK2 , module:WL2_PIK2 . module:WL1_PIK2 a schema:PropertyValue ; schema:name "Präsenzstudium"@de ; schema:value 60 . module:WL2_PIK2 a schema:PropertyValue ; schema:name "Eigenstudium"@de ; schema:value 90 .</v>
      </c>
    </row>
    <row r="13" spans="1:12" x14ac:dyDescent="0.35">
      <c r="A13" s="11" t="s">
        <v>818</v>
      </c>
      <c r="B13" s="4" t="s">
        <v>501</v>
      </c>
      <c r="C13" s="25" t="s">
        <v>725</v>
      </c>
      <c r="D13" s="18">
        <v>60</v>
      </c>
      <c r="E13" s="18">
        <v>90</v>
      </c>
      <c r="F13" t="str">
        <f t="shared" si="0"/>
        <v xml:space="preserve">module:ReOr module:addProp_CompWL module:CompWL_ReOr . module:CompWL_ReOr a schema:PropertyValue ; schema:identifier "Workload" ; schema:name "Aufteilung der Workload in Stunden ReOr" ; schema:valueReference module:WL1_ReOr , module:WL2_ReOr . </v>
      </c>
      <c r="G13" s="10" t="s">
        <v>895</v>
      </c>
      <c r="H13" t="str">
        <f t="shared" si="1"/>
        <v xml:space="preserve">module:WL1_ReOr a schema:PropertyValue ; schema:name "Präsenzstudium"@de ; schema:value 60 . </v>
      </c>
      <c r="I13" s="10" t="s">
        <v>895</v>
      </c>
      <c r="J13" t="str">
        <f t="shared" si="2"/>
        <v>module:WL2_ReOr a schema:PropertyValue ; schema:name "Eigenstudium"@de ; schema:value 90 .</v>
      </c>
      <c r="K13" s="10" t="s">
        <v>895</v>
      </c>
      <c r="L13" t="str">
        <f t="shared" si="3"/>
        <v>module:ReOr module:addProp_CompWL module:CompWL_ReOr . module:CompWL_ReOr a schema:PropertyValue ; schema:identifier "Workload" ; schema:name "Aufteilung der Workload in Stunden ReOr" ; schema:valueReference module:WL1_ReOr , module:WL2_ReOr . module:WL1_ReOr a schema:PropertyValue ; schema:name "Präsenzstudium"@de ; schema:value 60 . module:WL2_ReOr a schema:PropertyValue ; schema:name "Eigenstudium"@de ; schema:value 90 .</v>
      </c>
    </row>
    <row r="14" spans="1:12" x14ac:dyDescent="0.35">
      <c r="A14" s="11" t="s">
        <v>819</v>
      </c>
      <c r="B14" s="4" t="s">
        <v>496</v>
      </c>
      <c r="C14" s="25" t="s">
        <v>725</v>
      </c>
      <c r="D14" s="18">
        <v>60</v>
      </c>
      <c r="E14" s="18">
        <v>90</v>
      </c>
      <c r="F14" t="str">
        <f t="shared" si="0"/>
        <v xml:space="preserve">module:MGMD module:addProp_CompWL module:CompWL_MGMD . module:CompWL_MGMD a schema:PropertyValue ; schema:identifier "Workload" ; schema:name "Aufteilung der Workload in Stunden MGMD" ; schema:valueReference module:WL1_MGMD , module:WL2_MGMD . </v>
      </c>
      <c r="G14" s="10" t="s">
        <v>895</v>
      </c>
      <c r="H14" t="str">
        <f t="shared" si="1"/>
        <v xml:space="preserve">module:WL1_MGMD a schema:PropertyValue ; schema:name "Präsenzstudium"@de ; schema:value 60 . </v>
      </c>
      <c r="I14" s="10" t="s">
        <v>895</v>
      </c>
      <c r="J14" t="str">
        <f t="shared" si="2"/>
        <v>module:WL2_MGMD a schema:PropertyValue ; schema:name "Eigenstudium"@de ; schema:value 90 .</v>
      </c>
      <c r="K14" s="10" t="s">
        <v>895</v>
      </c>
      <c r="L14" t="str">
        <f t="shared" si="3"/>
        <v>module:MGMD module:addProp_CompWL module:CompWL_MGMD . module:CompWL_MGMD a schema:PropertyValue ; schema:identifier "Workload" ; schema:name "Aufteilung der Workload in Stunden MGMD" ; schema:valueReference module:WL1_MGMD , module:WL2_MGMD . module:WL1_MGMD a schema:PropertyValue ; schema:name "Präsenzstudium"@de ; schema:value 60 . module:WL2_MGMD a schema:PropertyValue ; schema:name "Eigenstudium"@de ; schema:value 90 .</v>
      </c>
    </row>
    <row r="15" spans="1:12" x14ac:dyDescent="0.35">
      <c r="A15" s="11" t="s">
        <v>820</v>
      </c>
      <c r="B15" s="4" t="s">
        <v>490</v>
      </c>
      <c r="C15" s="25" t="s">
        <v>725</v>
      </c>
      <c r="D15" s="18">
        <v>30</v>
      </c>
      <c r="E15" s="18">
        <v>30</v>
      </c>
      <c r="F15" t="str">
        <f t="shared" si="0"/>
        <v xml:space="preserve">module:MIK3 module:addProp_CompWL module:CompWL_MIK3 . module:CompWL_MIK3 a schema:PropertyValue ; schema:identifier "Workload" ; schema:name "Aufteilung der Workload in Stunden MIK3" ; schema:valueReference module:WL1_MIK3 , module:WL2_MIK3 . </v>
      </c>
      <c r="G15" s="10" t="s">
        <v>895</v>
      </c>
      <c r="H15" t="str">
        <f t="shared" si="1"/>
        <v xml:space="preserve">module:WL1_MIK3 a schema:PropertyValue ; schema:name "Präsenzstudium"@de ; schema:value 30 . </v>
      </c>
      <c r="I15" s="10" t="s">
        <v>895</v>
      </c>
      <c r="J15" t="str">
        <f t="shared" si="2"/>
        <v>module:WL2_MIK3 a schema:PropertyValue ; schema:name "Eigenstudium"@de ; schema:value 30 .</v>
      </c>
      <c r="K15" s="10" t="s">
        <v>895</v>
      </c>
      <c r="L15" t="str">
        <f t="shared" si="3"/>
        <v>module:MIK3 module:addProp_CompWL module:CompWL_MIK3 . module:CompWL_MIK3 a schema:PropertyValue ; schema:identifier "Workload" ; schema:name "Aufteilung der Workload in Stunden MIK3" ; schema:valueReference module:WL1_MIK3 , module:WL2_MIK3 . module:WL1_MIK3 a schema:PropertyValue ; schema:name "Präsenzstudium"@de ; schema:value 30 . module:WL2_MIK3 a schema:PropertyValue ; schema:name "Eigenstudium"@de ; schema:value 30 .</v>
      </c>
    </row>
    <row r="16" spans="1:12" x14ac:dyDescent="0.35">
      <c r="A16" s="11" t="s">
        <v>821</v>
      </c>
      <c r="B16" s="4" t="s">
        <v>481</v>
      </c>
      <c r="C16" s="25" t="s">
        <v>725</v>
      </c>
      <c r="D16" s="18">
        <v>60</v>
      </c>
      <c r="E16" s="18">
        <v>90</v>
      </c>
      <c r="F16" t="str">
        <f t="shared" si="0"/>
        <v xml:space="preserve">module:DBIK module:addProp_CompWL module:CompWL_DBIK . module:CompWL_DBIK a schema:PropertyValue ; schema:identifier "Workload" ; schema:name "Aufteilung der Workload in Stunden DBIK" ; schema:valueReference module:WL1_DBIK , module:WL2_DBIK . </v>
      </c>
      <c r="G16" s="10" t="s">
        <v>895</v>
      </c>
      <c r="H16" t="str">
        <f t="shared" si="1"/>
        <v xml:space="preserve">module:WL1_DBIK a schema:PropertyValue ; schema:name "Präsenzstudium"@de ; schema:value 60 . </v>
      </c>
      <c r="I16" s="10" t="s">
        <v>895</v>
      </c>
      <c r="J16" t="str">
        <f t="shared" si="2"/>
        <v>module:WL2_DBIK a schema:PropertyValue ; schema:name "Eigenstudium"@de ; schema:value 90 .</v>
      </c>
      <c r="K16" s="10" t="s">
        <v>895</v>
      </c>
      <c r="L16" t="str">
        <f t="shared" si="3"/>
        <v>module:DBIK module:addProp_CompWL module:CompWL_DBIK . module:CompWL_DBIK a schema:PropertyValue ; schema:identifier "Workload" ; schema:name "Aufteilung der Workload in Stunden DBIK" ; schema:valueReference module:WL1_DBIK , module:WL2_DBIK . module:WL1_DBIK a schema:PropertyValue ; schema:name "Präsenzstudium"@de ; schema:value 60 . module:WL2_DBIK a schema:PropertyValue ; schema:name "Eigenstudium"@de ; schema:value 90 .</v>
      </c>
    </row>
    <row r="17" spans="1:12" x14ac:dyDescent="0.35">
      <c r="A17" s="11" t="s">
        <v>822</v>
      </c>
      <c r="B17" s="4" t="s">
        <v>475</v>
      </c>
      <c r="C17" s="25" t="s">
        <v>725</v>
      </c>
      <c r="D17" s="18">
        <v>60</v>
      </c>
      <c r="E17" s="18">
        <v>90</v>
      </c>
      <c r="F17" t="str">
        <f t="shared" si="0"/>
        <v xml:space="preserve">module:BSRN module:addProp_CompWL module:CompWL_BSRN . module:CompWL_BSRN a schema:PropertyValue ; schema:identifier "Workload" ; schema:name "Aufteilung der Workload in Stunden BSRN" ; schema:valueReference module:WL1_BSRN , module:WL2_BSRN . </v>
      </c>
      <c r="G17" s="10" t="s">
        <v>895</v>
      </c>
      <c r="H17" t="str">
        <f t="shared" si="1"/>
        <v xml:space="preserve">module:WL1_BSRN a schema:PropertyValue ; schema:name "Präsenzstudium"@de ; schema:value 60 . </v>
      </c>
      <c r="I17" s="10" t="s">
        <v>895</v>
      </c>
      <c r="J17" t="str">
        <f t="shared" si="2"/>
        <v>module:WL2_BSRN a schema:PropertyValue ; schema:name "Eigenstudium"@de ; schema:value 90 .</v>
      </c>
      <c r="K17" s="10" t="s">
        <v>895</v>
      </c>
      <c r="L17" t="str">
        <f t="shared" si="3"/>
        <v>module:BSRN module:addProp_CompWL module:CompWL_BSRN . module:CompWL_BSRN a schema:PropertyValue ; schema:identifier "Workload" ; schema:name "Aufteilung der Workload in Stunden BSRN" ; schema:valueReference module:WL1_BSRN , module:WL2_BSRN . module:WL1_BSRN a schema:PropertyValue ; schema:name "Präsenzstudium"@de ; schema:value 60 . module:WL2_BSRN a schema:PropertyValue ; schema:name "Eigenstudium"@de ; schema:value 90 .</v>
      </c>
    </row>
    <row r="18" spans="1:12" x14ac:dyDescent="0.35">
      <c r="A18" s="11" t="s">
        <v>823</v>
      </c>
      <c r="B18" s="4" t="s">
        <v>466</v>
      </c>
      <c r="C18" s="25" t="s">
        <v>725</v>
      </c>
      <c r="D18" s="18">
        <v>60</v>
      </c>
      <c r="E18" s="18">
        <v>90</v>
      </c>
      <c r="F18" t="str">
        <f t="shared" si="0"/>
        <v xml:space="preserve">module:PIK3 module:addProp_CompWL module:CompWL_PIK3 . module:CompWL_PIK3 a schema:PropertyValue ; schema:identifier "Workload" ; schema:name "Aufteilung der Workload in Stunden PIK3" ; schema:valueReference module:WL1_PIK3 , module:WL2_PIK3 . </v>
      </c>
      <c r="G18" s="10" t="s">
        <v>895</v>
      </c>
      <c r="H18" t="str">
        <f t="shared" si="1"/>
        <v xml:space="preserve">module:WL1_PIK3 a schema:PropertyValue ; schema:name "Präsenzstudium"@de ; schema:value 60 . </v>
      </c>
      <c r="I18" s="10" t="s">
        <v>895</v>
      </c>
      <c r="J18" t="str">
        <f t="shared" si="2"/>
        <v>module:WL2_PIK3 a schema:PropertyValue ; schema:name "Eigenstudium"@de ; schema:value 90 .</v>
      </c>
      <c r="K18" s="10" t="s">
        <v>895</v>
      </c>
      <c r="L18" t="str">
        <f t="shared" si="3"/>
        <v>module:PIK3 module:addProp_CompWL module:CompWL_PIK3 . module:CompWL_PIK3 a schema:PropertyValue ; schema:identifier "Workload" ; schema:name "Aufteilung der Workload in Stunden PIK3" ; schema:valueReference module:WL1_PIK3 , module:WL2_PIK3 . module:WL1_PIK3 a schema:PropertyValue ; schema:name "Präsenzstudium"@de ; schema:value 60 . module:WL2_PIK3 a schema:PropertyValue ; schema:name "Eigenstudium"@de ; schema:value 90 .</v>
      </c>
    </row>
    <row r="19" spans="1:12" x14ac:dyDescent="0.35">
      <c r="A19" s="11" t="s">
        <v>824</v>
      </c>
      <c r="B19" s="4" t="s">
        <v>347</v>
      </c>
      <c r="C19" s="25" t="s">
        <v>725</v>
      </c>
      <c r="D19" s="18">
        <v>60</v>
      </c>
      <c r="E19" s="18">
        <v>90</v>
      </c>
      <c r="F19" t="str">
        <f t="shared" si="0"/>
        <v xml:space="preserve">module:GrSi module:addProp_CompWL module:CompWL_GrSi . module:CompWL_GrSi a schema:PropertyValue ; schema:identifier "Workload" ; schema:name "Aufteilung der Workload in Stunden GrSi" ; schema:valueReference module:WL1_GrSi , module:WL2_GrSi . </v>
      </c>
      <c r="G19" s="10" t="s">
        <v>895</v>
      </c>
      <c r="H19" t="str">
        <f t="shared" si="1"/>
        <v xml:space="preserve">module:WL1_GrSi a schema:PropertyValue ; schema:name "Präsenzstudium"@de ; schema:value 60 . </v>
      </c>
      <c r="I19" s="10" t="s">
        <v>895</v>
      </c>
      <c r="J19" t="str">
        <f t="shared" si="2"/>
        <v>module:WL2_GrSi a schema:PropertyValue ; schema:name "Eigenstudium"@de ; schema:value 90 .</v>
      </c>
      <c r="K19" s="10" t="s">
        <v>895</v>
      </c>
      <c r="L19" t="str">
        <f t="shared" si="3"/>
        <v>module:GrSi module:addProp_CompWL module:CompWL_GrSi . module:CompWL_GrSi a schema:PropertyValue ; schema:identifier "Workload" ; schema:name "Aufteilung der Workload in Stunden GrSi" ; schema:valueReference module:WL1_GrSi , module:WL2_GrSi . module:WL1_GrSi a schema:PropertyValue ; schema:name "Präsenzstudium"@de ; schema:value 60 . module:WL2_GrSi a schema:PropertyValue ; schema:name "Eigenstudium"@de ; schema:value 90 .</v>
      </c>
    </row>
    <row r="20" spans="1:12" x14ac:dyDescent="0.35">
      <c r="A20" s="11" t="s">
        <v>825</v>
      </c>
      <c r="B20" s="4" t="s">
        <v>450</v>
      </c>
      <c r="C20" s="25" t="s">
        <v>725</v>
      </c>
      <c r="D20" s="18">
        <v>60</v>
      </c>
      <c r="E20" s="18">
        <v>90</v>
      </c>
      <c r="F20" t="str">
        <f t="shared" si="0"/>
        <v xml:space="preserve">module:AlPP module:addProp_CompWL module:CompWL_AlPP . module:CompWL_AlPP a schema:PropertyValue ; schema:identifier "Workload" ; schema:name "Aufteilung der Workload in Stunden AlPP" ; schema:valueReference module:WL1_AlPP , module:WL2_AlPP . </v>
      </c>
      <c r="G20" s="10" t="s">
        <v>895</v>
      </c>
      <c r="H20" t="str">
        <f t="shared" si="1"/>
        <v xml:space="preserve">module:WL1_AlPP a schema:PropertyValue ; schema:name "Präsenzstudium"@de ; schema:value 60 . </v>
      </c>
      <c r="I20" s="10" t="s">
        <v>895</v>
      </c>
      <c r="J20" t="str">
        <f t="shared" si="2"/>
        <v>module:WL2_AlPP a schema:PropertyValue ; schema:name "Eigenstudium"@de ; schema:value 90 .</v>
      </c>
      <c r="K20" s="10" t="s">
        <v>895</v>
      </c>
      <c r="L20" t="str">
        <f t="shared" si="3"/>
        <v>module:AlPP module:addProp_CompWL module:CompWL_AlPP . module:CompWL_AlPP a schema:PropertyValue ; schema:identifier "Workload" ; schema:name "Aufteilung der Workload in Stunden AlPP" ; schema:valueReference module:WL1_AlPP , module:WL2_AlPP . module:WL1_AlPP a schema:PropertyValue ; schema:name "Präsenzstudium"@de ; schema:value 60 . module:WL2_AlPP a schema:PropertyValue ; schema:name "Eigenstudium"@de ; schema:value 90 .</v>
      </c>
    </row>
    <row r="21" spans="1:12" x14ac:dyDescent="0.35">
      <c r="A21" s="11" t="s">
        <v>826</v>
      </c>
      <c r="B21" s="4" t="s">
        <v>443</v>
      </c>
      <c r="C21" s="25" t="s">
        <v>725</v>
      </c>
      <c r="D21" s="18">
        <v>60</v>
      </c>
      <c r="E21" s="18">
        <v>90</v>
      </c>
      <c r="F21" t="str">
        <f t="shared" si="0"/>
        <v xml:space="preserve">module:CoAn module:addProp_CompWL module:CompWL_CoAn . module:CompWL_CoAn a schema:PropertyValue ; schema:identifier "Workload" ; schema:name "Aufteilung der Workload in Stunden CoAn" ; schema:valueReference module:WL1_CoAn , module:WL2_CoAn . </v>
      </c>
      <c r="G21" s="10" t="s">
        <v>895</v>
      </c>
      <c r="H21" t="str">
        <f t="shared" si="1"/>
        <v xml:space="preserve">module:WL1_CoAn a schema:PropertyValue ; schema:name "Präsenzstudium"@de ; schema:value 60 . </v>
      </c>
      <c r="I21" s="10" t="s">
        <v>895</v>
      </c>
      <c r="J21" t="str">
        <f t="shared" si="2"/>
        <v>module:WL2_CoAn a schema:PropertyValue ; schema:name "Eigenstudium"@de ; schema:value 90 .</v>
      </c>
      <c r="K21" s="10" t="s">
        <v>895</v>
      </c>
      <c r="L21" t="str">
        <f t="shared" si="3"/>
        <v>module:CoAn module:addProp_CompWL module:CompWL_CoAn . module:CompWL_CoAn a schema:PropertyValue ; schema:identifier "Workload" ; schema:name "Aufteilung der Workload in Stunden CoAn" ; schema:valueReference module:WL1_CoAn , module:WL2_CoAn . module:WL1_CoAn a schema:PropertyValue ; schema:name "Präsenzstudium"@de ; schema:value 60 . module:WL2_CoAn a schema:PropertyValue ; schema:name "Eigenstudium"@de ; schema:value 90 .</v>
      </c>
    </row>
    <row r="22" spans="1:12" x14ac:dyDescent="0.35">
      <c r="A22" s="11" t="s">
        <v>827</v>
      </c>
      <c r="B22" s="4" t="s">
        <v>439</v>
      </c>
      <c r="C22" s="25" t="s">
        <v>725</v>
      </c>
      <c r="D22" s="18">
        <v>60</v>
      </c>
      <c r="E22" s="18">
        <v>90</v>
      </c>
      <c r="F22" t="str">
        <f t="shared" si="0"/>
        <v xml:space="preserve">module:DVML module:addProp_CompWL module:CompWL_DVML . module:CompWL_DVML a schema:PropertyValue ; schema:identifier "Workload" ; schema:name "Aufteilung der Workload in Stunden DVML" ; schema:valueReference module:WL1_DVML , module:WL2_DVML . </v>
      </c>
      <c r="G22" s="10" t="s">
        <v>895</v>
      </c>
      <c r="H22" t="str">
        <f t="shared" si="1"/>
        <v xml:space="preserve">module:WL1_DVML a schema:PropertyValue ; schema:name "Präsenzstudium"@de ; schema:value 60 . </v>
      </c>
      <c r="I22" s="10" t="s">
        <v>895</v>
      </c>
      <c r="J22" t="str">
        <f t="shared" si="2"/>
        <v>module:WL2_DVML a schema:PropertyValue ; schema:name "Eigenstudium"@de ; schema:value 90 .</v>
      </c>
      <c r="K22" s="10" t="s">
        <v>895</v>
      </c>
      <c r="L22" t="str">
        <f t="shared" si="3"/>
        <v>module:DVML module:addProp_CompWL module:CompWL_DVML . module:CompWL_DVML a schema:PropertyValue ; schema:identifier "Workload" ; schema:name "Aufteilung der Workload in Stunden DVML" ; schema:valueReference module:WL1_DVML , module:WL2_DVML . module:WL1_DVML a schema:PropertyValue ; schema:name "Präsenzstudium"@de ; schema:value 60 . module:WL2_DVML a schema:PropertyValue ; schema:name "Eigenstudium"@de ; schema:value 90 .</v>
      </c>
    </row>
    <row r="23" spans="1:12" x14ac:dyDescent="0.35">
      <c r="A23" s="11" t="s">
        <v>828</v>
      </c>
      <c r="B23" s="4" t="s">
        <v>431</v>
      </c>
      <c r="C23" s="25" t="s">
        <v>725</v>
      </c>
      <c r="D23" s="18">
        <v>60</v>
      </c>
      <c r="E23" s="18">
        <v>90</v>
      </c>
      <c r="F23" t="str">
        <f t="shared" si="0"/>
        <v xml:space="preserve">module:EfML module:addProp_CompWL module:CompWL_EfML . module:CompWL_EfML a schema:PropertyValue ; schema:identifier "Workload" ; schema:name "Aufteilung der Workload in Stunden EfML" ; schema:valueReference module:WL1_EfML , module:WL2_EfML . </v>
      </c>
      <c r="G23" s="10" t="s">
        <v>895</v>
      </c>
      <c r="H23" t="str">
        <f t="shared" si="1"/>
        <v xml:space="preserve">module:WL1_EfML a schema:PropertyValue ; schema:name "Präsenzstudium"@de ; schema:value 60 . </v>
      </c>
      <c r="I23" s="10" t="s">
        <v>895</v>
      </c>
      <c r="J23" t="str">
        <f t="shared" si="2"/>
        <v>module:WL2_EfML a schema:PropertyValue ; schema:name "Eigenstudium"@de ; schema:value 90 .</v>
      </c>
      <c r="K23" s="10" t="s">
        <v>895</v>
      </c>
      <c r="L23" t="str">
        <f t="shared" si="3"/>
        <v>module:EfML module:addProp_CompWL module:CompWL_EfML . module:CompWL_EfML a schema:PropertyValue ; schema:identifier "Workload" ; schema:name "Aufteilung der Workload in Stunden EfML" ; schema:valueReference module:WL1_EfML , module:WL2_EfML . module:WL1_EfML a schema:PropertyValue ; schema:name "Präsenzstudium"@de ; schema:value 60 . module:WL2_EfML a schema:PropertyValue ; schema:name "Eigenstudium"@de ; schema:value 90 .</v>
      </c>
    </row>
    <row r="24" spans="1:12" x14ac:dyDescent="0.35">
      <c r="A24" s="11" t="s">
        <v>829</v>
      </c>
      <c r="B24" s="4" t="s">
        <v>303</v>
      </c>
      <c r="C24" s="25" t="s">
        <v>725</v>
      </c>
      <c r="D24" s="18">
        <v>60</v>
      </c>
      <c r="E24" s="18">
        <v>90</v>
      </c>
      <c r="F24" t="str">
        <f t="shared" si="0"/>
        <v xml:space="preserve">module:GlAV module:addProp_CompWL module:CompWL_GlAV . module:CompWL_GlAV a schema:PropertyValue ; schema:identifier "Workload" ; schema:name "Aufteilung der Workload in Stunden GlAV" ; schema:valueReference module:WL1_GlAV , module:WL2_GlAV . </v>
      </c>
      <c r="G24" s="10" t="s">
        <v>895</v>
      </c>
      <c r="H24" t="str">
        <f t="shared" si="1"/>
        <v xml:space="preserve">module:WL1_GlAV a schema:PropertyValue ; schema:name "Präsenzstudium"@de ; schema:value 60 . </v>
      </c>
      <c r="I24" s="10" t="s">
        <v>895</v>
      </c>
      <c r="J24" t="str">
        <f t="shared" si="2"/>
        <v>module:WL2_GlAV a schema:PropertyValue ; schema:name "Eigenstudium"@de ; schema:value 90 .</v>
      </c>
      <c r="K24" s="10" t="s">
        <v>895</v>
      </c>
      <c r="L24" t="str">
        <f t="shared" si="3"/>
        <v>module:GlAV module:addProp_CompWL module:CompWL_GlAV . module:CompWL_GlAV a schema:PropertyValue ; schema:identifier "Workload" ; schema:name "Aufteilung der Workload in Stunden GlAV" ; schema:valueReference module:WL1_GlAV , module:WL2_GlAV . module:WL1_GlAV a schema:PropertyValue ; schema:name "Präsenzstudium"@de ; schema:value 60 . module:WL2_GlAV a schema:PropertyValue ; schema:name "Eigenstudium"@de ; schema:value 90 .</v>
      </c>
    </row>
    <row r="25" spans="1:12" x14ac:dyDescent="0.35">
      <c r="A25" s="11" t="s">
        <v>830</v>
      </c>
      <c r="B25" s="4" t="s">
        <v>416</v>
      </c>
      <c r="C25" s="25" t="s">
        <v>725</v>
      </c>
      <c r="D25" s="18">
        <v>60</v>
      </c>
      <c r="E25" s="18">
        <v>90</v>
      </c>
      <c r="F25" t="str">
        <f t="shared" si="0"/>
        <v xml:space="preserve">module:GlCC module:addProp_CompWL module:CompWL_GlCC . module:CompWL_GlCC a schema:PropertyValue ; schema:identifier "Workload" ; schema:name "Aufteilung der Workload in Stunden GlCC" ; schema:valueReference module:WL1_GlCC , module:WL2_GlCC . </v>
      </c>
      <c r="G25" s="10" t="s">
        <v>895</v>
      </c>
      <c r="H25" t="str">
        <f t="shared" si="1"/>
        <v xml:space="preserve">module:WL1_GlCC a schema:PropertyValue ; schema:name "Präsenzstudium"@de ; schema:value 60 . </v>
      </c>
      <c r="I25" s="10" t="s">
        <v>895</v>
      </c>
      <c r="J25" t="str">
        <f t="shared" si="2"/>
        <v>module:WL2_GlCC a schema:PropertyValue ; schema:name "Eigenstudium"@de ; schema:value 90 .</v>
      </c>
      <c r="K25" s="10" t="s">
        <v>895</v>
      </c>
      <c r="L25" t="str">
        <f t="shared" si="3"/>
        <v>module:GlCC module:addProp_CompWL module:CompWL_GlCC . module:CompWL_GlCC a schema:PropertyValue ; schema:identifier "Workload" ; schema:name "Aufteilung der Workload in Stunden GlCC" ; schema:valueReference module:WL1_GlCC , module:WL2_GlCC . module:WL1_GlCC a schema:PropertyValue ; schema:name "Präsenzstudium"@de ; schema:value 60 . module:WL2_GlCC a schema:PropertyValue ; schema:name "Eigenstudium"@de ; schema:value 90 .</v>
      </c>
    </row>
    <row r="26" spans="1:12" x14ac:dyDescent="0.35">
      <c r="A26" s="11" t="s">
        <v>831</v>
      </c>
      <c r="B26" s="4" t="s">
        <v>409</v>
      </c>
      <c r="C26" s="25" t="s">
        <v>725</v>
      </c>
      <c r="D26" s="18">
        <v>60</v>
      </c>
      <c r="E26" s="18">
        <v>90</v>
      </c>
      <c r="F26" t="str">
        <f t="shared" si="0"/>
        <v xml:space="preserve">module:HuCI module:addProp_CompWL module:CompWL_HuCI . module:CompWL_HuCI a schema:PropertyValue ; schema:identifier "Workload" ; schema:name "Aufteilung der Workload in Stunden HuCI" ; schema:valueReference module:WL1_HuCI , module:WL2_HuCI . </v>
      </c>
      <c r="G26" s="10" t="s">
        <v>895</v>
      </c>
      <c r="H26" t="str">
        <f t="shared" si="1"/>
        <v xml:space="preserve">module:WL1_HuCI a schema:PropertyValue ; schema:name "Präsenzstudium"@de ; schema:value 60 . </v>
      </c>
      <c r="I26" s="10" t="s">
        <v>895</v>
      </c>
      <c r="J26" t="str">
        <f t="shared" si="2"/>
        <v>module:WL2_HuCI a schema:PropertyValue ; schema:name "Eigenstudium"@de ; schema:value 90 .</v>
      </c>
      <c r="K26" s="10" t="s">
        <v>895</v>
      </c>
      <c r="L26" t="str">
        <f t="shared" si="3"/>
        <v>module:HuCI module:addProp_CompWL module:CompWL_HuCI . module:CompWL_HuCI a schema:PropertyValue ; schema:identifier "Workload" ; schema:name "Aufteilung der Workload in Stunden HuCI" ; schema:valueReference module:WL1_HuCI , module:WL2_HuCI . module:WL1_HuCI a schema:PropertyValue ; schema:name "Präsenzstudium"@de ; schema:value 60 . module:WL2_HuCI a schema:PropertyValue ; schema:name "Eigenstudium"@de ; schema:value 90 .</v>
      </c>
    </row>
    <row r="27" spans="1:12" x14ac:dyDescent="0.35">
      <c r="A27" s="11" t="s">
        <v>832</v>
      </c>
      <c r="B27" s="4" t="s">
        <v>401</v>
      </c>
      <c r="C27" s="25" t="s">
        <v>725</v>
      </c>
      <c r="D27" s="18">
        <v>60</v>
      </c>
      <c r="E27" s="18">
        <v>90</v>
      </c>
      <c r="F27" t="str">
        <f t="shared" si="0"/>
        <v xml:space="preserve">module:MiCT module:addProp_CompWL module:CompWL_MiCT . module:CompWL_MiCT a schema:PropertyValue ; schema:identifier "Workload" ; schema:name "Aufteilung der Workload in Stunden MiCT" ; schema:valueReference module:WL1_MiCT , module:WL2_MiCT . </v>
      </c>
      <c r="G27" s="10" t="s">
        <v>895</v>
      </c>
      <c r="H27" t="str">
        <f t="shared" si="1"/>
        <v xml:space="preserve">module:WL1_MiCT a schema:PropertyValue ; schema:name "Präsenzstudium"@de ; schema:value 60 . </v>
      </c>
      <c r="I27" s="10" t="s">
        <v>895</v>
      </c>
      <c r="J27" t="str">
        <f t="shared" si="2"/>
        <v>module:WL2_MiCT a schema:PropertyValue ; schema:name "Eigenstudium"@de ; schema:value 90 .</v>
      </c>
      <c r="K27" s="10" t="s">
        <v>895</v>
      </c>
      <c r="L27" t="str">
        <f t="shared" si="3"/>
        <v>module:MiCT module:addProp_CompWL module:CompWL_MiCT . module:CompWL_MiCT a schema:PropertyValue ; schema:identifier "Workload" ; schema:name "Aufteilung der Workload in Stunden MiCT" ; schema:valueReference module:WL1_MiCT , module:WL2_MiCT . module:WL1_MiCT a schema:PropertyValue ; schema:name "Präsenzstudium"@de ; schema:value 60 . module:WL2_MiCT a schema:PropertyValue ; schema:name "Eigenstudium"@de ; schema:value 90 .</v>
      </c>
    </row>
    <row r="28" spans="1:12" x14ac:dyDescent="0.35">
      <c r="A28" s="11" t="s">
        <v>833</v>
      </c>
      <c r="B28" s="4" t="s">
        <v>394</v>
      </c>
      <c r="C28" s="25" t="s">
        <v>725</v>
      </c>
      <c r="D28" s="18">
        <v>60</v>
      </c>
      <c r="E28" s="18">
        <v>90</v>
      </c>
      <c r="F28" t="str">
        <f t="shared" si="0"/>
        <v xml:space="preserve">module:MiPr module:addProp_CompWL module:CompWL_MiPr . module:CompWL_MiPr a schema:PropertyValue ; schema:identifier "Workload" ; schema:name "Aufteilung der Workload in Stunden MiPr" ; schema:valueReference module:WL1_MiPr , module:WL2_MiPr . </v>
      </c>
      <c r="G28" s="10" t="s">
        <v>895</v>
      </c>
      <c r="H28" t="str">
        <f t="shared" si="1"/>
        <v xml:space="preserve">module:WL1_MiPr a schema:PropertyValue ; schema:name "Präsenzstudium"@de ; schema:value 60 . </v>
      </c>
      <c r="I28" s="10" t="s">
        <v>895</v>
      </c>
      <c r="J28" t="str">
        <f t="shared" si="2"/>
        <v>module:WL2_MiPr a schema:PropertyValue ; schema:name "Eigenstudium"@de ; schema:value 90 .</v>
      </c>
      <c r="K28" s="10" t="s">
        <v>895</v>
      </c>
      <c r="L28" t="str">
        <f t="shared" si="3"/>
        <v>module:MiPr module:addProp_CompWL module:CompWL_MiPr . module:CompWL_MiPr a schema:PropertyValue ; schema:identifier "Workload" ; schema:name "Aufteilung der Workload in Stunden MiPr" ; schema:valueReference module:WL1_MiPr , module:WL2_MiPr . module:WL1_MiPr a schema:PropertyValue ; schema:name "Präsenzstudium"@de ; schema:value 60 . module:WL2_MiPr a schema:PropertyValue ; schema:name "Eigenstudium"@de ; schema:value 90 .</v>
      </c>
    </row>
    <row r="29" spans="1:12" x14ac:dyDescent="0.35">
      <c r="A29" s="11" t="s">
        <v>834</v>
      </c>
      <c r="B29" s="4" t="s">
        <v>387</v>
      </c>
      <c r="C29" s="25" t="s">
        <v>725</v>
      </c>
      <c r="D29" s="18">
        <v>60</v>
      </c>
      <c r="E29" s="18">
        <v>90</v>
      </c>
      <c r="F29" t="str">
        <f t="shared" si="0"/>
        <v xml:space="preserve">module:OpAl module:addProp_CompWL module:CompWL_OpAl . module:CompWL_OpAl a schema:PropertyValue ; schema:identifier "Workload" ; schema:name "Aufteilung der Workload in Stunden OpAl" ; schema:valueReference module:WL1_OpAl , module:WL2_OpAl . </v>
      </c>
      <c r="G29" s="10" t="s">
        <v>895</v>
      </c>
      <c r="H29" t="str">
        <f t="shared" si="1"/>
        <v xml:space="preserve">module:WL1_OpAl a schema:PropertyValue ; schema:name "Präsenzstudium"@de ; schema:value 60 . </v>
      </c>
      <c r="I29" s="10" t="s">
        <v>895</v>
      </c>
      <c r="J29" t="str">
        <f t="shared" si="2"/>
        <v>module:WL2_OpAl a schema:PropertyValue ; schema:name "Eigenstudium"@de ; schema:value 90 .</v>
      </c>
      <c r="K29" s="10" t="s">
        <v>895</v>
      </c>
      <c r="L29" t="str">
        <f t="shared" si="3"/>
        <v>module:OpAl module:addProp_CompWL module:CompWL_OpAl . module:CompWL_OpAl a schema:PropertyValue ; schema:identifier "Workload" ; schema:name "Aufteilung der Workload in Stunden OpAl" ; schema:valueReference module:WL1_OpAl , module:WL2_OpAl . module:WL1_OpAl a schema:PropertyValue ; schema:name "Präsenzstudium"@de ; schema:value 60 . module:WL2_OpAl a schema:PropertyValue ; schema:name "Eigenstudium"@de ; schema:value 90 .</v>
      </c>
    </row>
    <row r="30" spans="1:12" x14ac:dyDescent="0.35">
      <c r="A30" s="11" t="s">
        <v>835</v>
      </c>
      <c r="B30" s="4" t="s">
        <v>378</v>
      </c>
      <c r="C30" s="25" t="s">
        <v>725</v>
      </c>
      <c r="D30" s="18">
        <v>60</v>
      </c>
      <c r="E30" s="18">
        <v>90</v>
      </c>
      <c r="F30" t="str">
        <f t="shared" si="0"/>
        <v xml:space="preserve">module:KoPr module:addProp_CompWL module:CompWL_KoPr . module:CompWL_KoPr a schema:PropertyValue ; schema:identifier "Workload" ; schema:name "Aufteilung der Workload in Stunden KoPr" ; schema:valueReference module:WL1_KoPr , module:WL2_KoPr . </v>
      </c>
      <c r="G30" s="10" t="s">
        <v>895</v>
      </c>
      <c r="H30" t="str">
        <f t="shared" si="1"/>
        <v xml:space="preserve">module:WL1_KoPr a schema:PropertyValue ; schema:name "Präsenzstudium"@de ; schema:value 60 . </v>
      </c>
      <c r="I30" s="10" t="s">
        <v>895</v>
      </c>
      <c r="J30" t="str">
        <f t="shared" si="2"/>
        <v>module:WL2_KoPr a schema:PropertyValue ; schema:name "Eigenstudium"@de ; schema:value 90 .</v>
      </c>
      <c r="K30" s="10" t="s">
        <v>895</v>
      </c>
      <c r="L30" t="str">
        <f t="shared" si="3"/>
        <v>module:KoPr module:addProp_CompWL module:CompWL_KoPr . module:CompWL_KoPr a schema:PropertyValue ; schema:identifier "Workload" ; schema:name "Aufteilung der Workload in Stunden KoPr" ; schema:valueReference module:WL1_KoPr , module:WL2_KoPr . module:WL1_KoPr a schema:PropertyValue ; schema:name "Präsenzstudium"@de ; schema:value 60 . module:WL2_KoPr a schema:PropertyValue ; schema:name "Eigenstudium"@de ; schema:value 90 .</v>
      </c>
    </row>
    <row r="31" spans="1:12" x14ac:dyDescent="0.35">
      <c r="A31" s="11" t="s">
        <v>836</v>
      </c>
      <c r="B31" s="4" t="s">
        <v>367</v>
      </c>
      <c r="C31" s="25" t="s">
        <v>725</v>
      </c>
      <c r="D31" s="18">
        <v>60</v>
      </c>
      <c r="E31" s="18">
        <v>90</v>
      </c>
      <c r="F31" t="str">
        <f t="shared" si="0"/>
        <v xml:space="preserve">module:SEIK module:addProp_CompWL module:CompWL_SEIK . module:CompWL_SEIK a schema:PropertyValue ; schema:identifier "Workload" ; schema:name "Aufteilung der Workload in Stunden SEIK" ; schema:valueReference module:WL1_SEIK , module:WL2_SEIK . </v>
      </c>
      <c r="G31" s="10" t="s">
        <v>895</v>
      </c>
      <c r="H31" t="str">
        <f t="shared" si="1"/>
        <v xml:space="preserve">module:WL1_SEIK a schema:PropertyValue ; schema:name "Präsenzstudium"@de ; schema:value 60 . </v>
      </c>
      <c r="I31" s="10" t="s">
        <v>895</v>
      </c>
      <c r="J31" t="str">
        <f t="shared" si="2"/>
        <v>module:WL2_SEIK a schema:PropertyValue ; schema:name "Eigenstudium"@de ; schema:value 90 .</v>
      </c>
      <c r="K31" s="10" t="s">
        <v>895</v>
      </c>
      <c r="L31" t="str">
        <f t="shared" si="3"/>
        <v>module:SEIK module:addProp_CompWL module:CompWL_SEIK . module:CompWL_SEIK a schema:PropertyValue ; schema:identifier "Workload" ; schema:name "Aufteilung der Workload in Stunden SEIK" ; schema:valueReference module:WL1_SEIK , module:WL2_SEIK . module:WL1_SEIK a schema:PropertyValue ; schema:name "Präsenzstudium"@de ; schema:value 60 . module:WL2_SEIK a schema:PropertyValue ; schema:name "Eigenstudium"@de ; schema:value 90 .</v>
      </c>
    </row>
    <row r="32" spans="1:12" x14ac:dyDescent="0.35">
      <c r="A32" s="11" t="s">
        <v>837</v>
      </c>
      <c r="B32" s="4" t="s">
        <v>360</v>
      </c>
      <c r="C32" s="25" t="s">
        <v>725</v>
      </c>
      <c r="D32" s="18">
        <v>60</v>
      </c>
      <c r="E32" s="18">
        <v>90</v>
      </c>
      <c r="F32" t="str">
        <f t="shared" si="0"/>
        <v xml:space="preserve">module:AKrG module:addProp_CompWL module:CompWL_AKrG . module:CompWL_AKrG a schema:PropertyValue ; schema:identifier "Workload" ; schema:name "Aufteilung der Workload in Stunden AKrG" ; schema:valueReference module:WL1_AKrG , module:WL2_AKrG . </v>
      </c>
      <c r="G32" s="10" t="s">
        <v>895</v>
      </c>
      <c r="H32" t="str">
        <f t="shared" si="1"/>
        <v xml:space="preserve">module:WL1_AKrG a schema:PropertyValue ; schema:name "Präsenzstudium"@de ; schema:value 60 . </v>
      </c>
      <c r="I32" s="10" t="s">
        <v>895</v>
      </c>
      <c r="J32" t="str">
        <f t="shared" si="2"/>
        <v>module:WL2_AKrG a schema:PropertyValue ; schema:name "Eigenstudium"@de ; schema:value 90 .</v>
      </c>
      <c r="K32" s="10" t="s">
        <v>895</v>
      </c>
      <c r="L32" t="str">
        <f t="shared" si="3"/>
        <v>module:AKrG module:addProp_CompWL module:CompWL_AKrG . module:CompWL_AKrG a schema:PropertyValue ; schema:identifier "Workload" ; schema:name "Aufteilung der Workload in Stunden AKrG" ; schema:valueReference module:WL1_AKrG , module:WL2_AKrG . module:WL1_AKrG a schema:PropertyValue ; schema:name "Präsenzstudium"@de ; schema:value 60 . module:WL2_AKrG a schema:PropertyValue ; schema:name "Eigenstudium"@de ; schema:value 90 .</v>
      </c>
    </row>
    <row r="33" spans="1:12" x14ac:dyDescent="0.35">
      <c r="A33" s="11" t="s">
        <v>838</v>
      </c>
      <c r="B33" s="4" t="s">
        <v>350</v>
      </c>
      <c r="C33" s="25" t="s">
        <v>725</v>
      </c>
      <c r="D33" s="18">
        <v>60</v>
      </c>
      <c r="E33" s="18">
        <v>90</v>
      </c>
      <c r="F33" t="str">
        <f t="shared" si="0"/>
        <v xml:space="preserve">module:BITS module:addProp_CompWL module:CompWL_BITS . module:CompWL_BITS a schema:PropertyValue ; schema:identifier "Workload" ; schema:name "Aufteilung der Workload in Stunden BITS" ; schema:valueReference module:WL1_BITS , module:WL2_BITS . </v>
      </c>
      <c r="G33" s="10" t="s">
        <v>895</v>
      </c>
      <c r="H33" t="str">
        <f t="shared" si="1"/>
        <v xml:space="preserve">module:WL1_BITS a schema:PropertyValue ; schema:name "Präsenzstudium"@de ; schema:value 60 . </v>
      </c>
      <c r="I33" s="10" t="s">
        <v>895</v>
      </c>
      <c r="J33" t="str">
        <f t="shared" si="2"/>
        <v>module:WL2_BITS a schema:PropertyValue ; schema:name "Eigenstudium"@de ; schema:value 90 .</v>
      </c>
      <c r="K33" s="10" t="s">
        <v>895</v>
      </c>
      <c r="L33" t="str">
        <f t="shared" si="3"/>
        <v>module:BITS module:addProp_CompWL module:CompWL_BITS . module:CompWL_BITS a schema:PropertyValue ; schema:identifier "Workload" ; schema:name "Aufteilung der Workload in Stunden BITS" ; schema:valueReference module:WL1_BITS , module:WL2_BITS . module:WL1_BITS a schema:PropertyValue ; schema:name "Präsenzstudium"@de ; schema:value 60 . module:WL2_BITS a schema:PropertyValue ; schema:name "Eigenstudium"@de ; schema:value 90 .</v>
      </c>
    </row>
    <row r="34" spans="1:12" x14ac:dyDescent="0.35">
      <c r="A34" s="11" t="s">
        <v>839</v>
      </c>
      <c r="B34" s="4" t="s">
        <v>342</v>
      </c>
      <c r="C34" s="25" t="s">
        <v>725</v>
      </c>
      <c r="D34" s="18">
        <v>60</v>
      </c>
      <c r="E34" s="18">
        <v>90</v>
      </c>
      <c r="F34" t="str">
        <f t="shared" si="0"/>
        <v xml:space="preserve">module:CoGr module:addProp_CompWL module:CompWL_CoGr . module:CompWL_CoGr a schema:PropertyValue ; schema:identifier "Workload" ; schema:name "Aufteilung der Workload in Stunden CoGr" ; schema:valueReference module:WL1_CoGr , module:WL2_CoGr . </v>
      </c>
      <c r="G34" s="10" t="s">
        <v>895</v>
      </c>
      <c r="H34" t="str">
        <f t="shared" si="1"/>
        <v xml:space="preserve">module:WL1_CoGr a schema:PropertyValue ; schema:name "Präsenzstudium"@de ; schema:value 60 . </v>
      </c>
      <c r="I34" s="10" t="s">
        <v>895</v>
      </c>
      <c r="J34" t="str">
        <f t="shared" si="2"/>
        <v>module:WL2_CoGr a schema:PropertyValue ; schema:name "Eigenstudium"@de ; schema:value 90 .</v>
      </c>
      <c r="K34" s="10" t="s">
        <v>895</v>
      </c>
      <c r="L34" t="str">
        <f t="shared" si="3"/>
        <v>module:CoGr module:addProp_CompWL module:CompWL_CoGr . module:CompWL_CoGr a schema:PropertyValue ; schema:identifier "Workload" ; schema:name "Aufteilung der Workload in Stunden CoGr" ; schema:valueReference module:WL1_CoGr , module:WL2_CoGr . module:WL1_CoGr a schema:PropertyValue ; schema:name "Präsenzstudium"@de ; schema:value 60 . module:WL2_CoGr a schema:PropertyValue ; schema:name "Eigenstudium"@de ; schema:value 90 .</v>
      </c>
    </row>
    <row r="35" spans="1:12" x14ac:dyDescent="0.35">
      <c r="A35" s="11" t="s">
        <v>840</v>
      </c>
      <c r="B35" s="4" t="s">
        <v>333</v>
      </c>
      <c r="C35" s="25" t="s">
        <v>725</v>
      </c>
      <c r="D35" s="18">
        <v>60</v>
      </c>
      <c r="E35" s="18">
        <v>90</v>
      </c>
      <c r="F35" t="str">
        <f t="shared" si="0"/>
        <v xml:space="preserve">module:CNPr module:addProp_CompWL module:CompWL_CNPr . module:CompWL_CNPr a schema:PropertyValue ; schema:identifier "Workload" ; schema:name "Aufteilung der Workload in Stunden CNPr" ; schema:valueReference module:WL1_CNPr , module:WL2_CNPr . </v>
      </c>
      <c r="G35" s="10" t="s">
        <v>895</v>
      </c>
      <c r="H35" t="str">
        <f t="shared" si="1"/>
        <v xml:space="preserve">module:WL1_CNPr a schema:PropertyValue ; schema:name "Präsenzstudium"@de ; schema:value 60 . </v>
      </c>
      <c r="I35" s="10" t="s">
        <v>895</v>
      </c>
      <c r="J35" t="str">
        <f t="shared" si="2"/>
        <v>module:WL2_CNPr a schema:PropertyValue ; schema:name "Eigenstudium"@de ; schema:value 90 .</v>
      </c>
      <c r="K35" s="10" t="s">
        <v>895</v>
      </c>
      <c r="L35" t="str">
        <f t="shared" si="3"/>
        <v>module:CNPr module:addProp_CompWL module:CompWL_CNPr . module:CompWL_CNPr a schema:PropertyValue ; schema:identifier "Workload" ; schema:name "Aufteilung der Workload in Stunden CNPr" ; schema:valueReference module:WL1_CNPr , module:WL2_CNPr . module:WL1_CNPr a schema:PropertyValue ; schema:name "Präsenzstudium"@de ; schema:value 60 . module:WL2_CNPr a schema:PropertyValue ; schema:name "Eigenstudium"@de ; schema:value 90 .</v>
      </c>
    </row>
    <row r="36" spans="1:12" x14ac:dyDescent="0.35">
      <c r="A36" s="11" t="s">
        <v>841</v>
      </c>
      <c r="B36" s="4" t="s">
        <v>326</v>
      </c>
      <c r="C36" s="25" t="s">
        <v>725</v>
      </c>
      <c r="D36" s="18">
        <v>60</v>
      </c>
      <c r="E36" s="18">
        <v>90</v>
      </c>
      <c r="F36" t="str">
        <f t="shared" si="0"/>
        <v xml:space="preserve">module:DBPr module:addProp_CompWL module:CompWL_DBPr . module:CompWL_DBPr a schema:PropertyValue ; schema:identifier "Workload" ; schema:name "Aufteilung der Workload in Stunden DBPr" ; schema:valueReference module:WL1_DBPr , module:WL2_DBPr . </v>
      </c>
      <c r="G36" s="10" t="s">
        <v>895</v>
      </c>
      <c r="H36" t="str">
        <f t="shared" si="1"/>
        <v xml:space="preserve">module:WL1_DBPr a schema:PropertyValue ; schema:name "Präsenzstudium"@de ; schema:value 60 . </v>
      </c>
      <c r="I36" s="10" t="s">
        <v>895</v>
      </c>
      <c r="J36" t="str">
        <f t="shared" si="2"/>
        <v>module:WL2_DBPr a schema:PropertyValue ; schema:name "Eigenstudium"@de ; schema:value 90 .</v>
      </c>
      <c r="K36" s="10" t="s">
        <v>895</v>
      </c>
      <c r="L36" t="str">
        <f t="shared" si="3"/>
        <v>module:DBPr module:addProp_CompWL module:CompWL_DBPr . module:CompWL_DBPr a schema:PropertyValue ; schema:identifier "Workload" ; schema:name "Aufteilung der Workload in Stunden DBPr" ; schema:valueReference module:WL1_DBPr , module:WL2_DBPr . module:WL1_DBPr a schema:PropertyValue ; schema:name "Präsenzstudium"@de ; schema:value 60 . module:WL2_DBPr a schema:PropertyValue ; schema:name "Eigenstudium"@de ; schema:value 90 .</v>
      </c>
    </row>
    <row r="37" spans="1:12" x14ac:dyDescent="0.35">
      <c r="A37" s="11" t="s">
        <v>842</v>
      </c>
      <c r="B37" s="4" t="s">
        <v>318</v>
      </c>
      <c r="C37" s="25" t="s">
        <v>725</v>
      </c>
      <c r="D37" s="18">
        <v>60</v>
      </c>
      <c r="E37" s="18">
        <v>90</v>
      </c>
      <c r="F37" t="str">
        <f t="shared" si="0"/>
        <v xml:space="preserve">module:DaVi module:addProp_CompWL module:CompWL_DaVi . module:CompWL_DaVi a schema:PropertyValue ; schema:identifier "Workload" ; schema:name "Aufteilung der Workload in Stunden DaVi" ; schema:valueReference module:WL1_DaVi , module:WL2_DaVi . </v>
      </c>
      <c r="G37" s="10" t="s">
        <v>895</v>
      </c>
      <c r="H37" t="str">
        <f t="shared" si="1"/>
        <v xml:space="preserve">module:WL1_DaVi a schema:PropertyValue ; schema:name "Präsenzstudium"@de ; schema:value 60 . </v>
      </c>
      <c r="I37" s="10" t="s">
        <v>895</v>
      </c>
      <c r="J37" t="str">
        <f t="shared" si="2"/>
        <v>module:WL2_DaVi a schema:PropertyValue ; schema:name "Eigenstudium"@de ; schema:value 90 .</v>
      </c>
      <c r="K37" s="10" t="s">
        <v>895</v>
      </c>
      <c r="L37" t="str">
        <f t="shared" si="3"/>
        <v>module:DaVi module:addProp_CompWL module:CompWL_DaVi . module:CompWL_DaVi a schema:PropertyValue ; schema:identifier "Workload" ; schema:name "Aufteilung der Workload in Stunden DaVi" ; schema:valueReference module:WL1_DaVi , module:WL2_DaVi . module:WL1_DaVi a schema:PropertyValue ; schema:name "Präsenzstudium"@de ; schema:value 60 . module:WL2_DaVi a schema:PropertyValue ; schema:name "Eigenstudium"@de ; schema:value 90 .</v>
      </c>
    </row>
    <row r="38" spans="1:12" x14ac:dyDescent="0.35">
      <c r="A38" s="11" t="s">
        <v>843</v>
      </c>
      <c r="B38" s="4" t="s">
        <v>311</v>
      </c>
      <c r="C38" s="25" t="s">
        <v>725</v>
      </c>
      <c r="D38" s="18">
        <v>60</v>
      </c>
      <c r="E38" s="18">
        <v>90</v>
      </c>
      <c r="F38" t="str">
        <f t="shared" si="0"/>
        <v xml:space="preserve">module:DSBV module:addProp_CompWL module:CompWL_DSBV . module:CompWL_DSBV a schema:PropertyValue ; schema:identifier "Workload" ; schema:name "Aufteilung der Workload in Stunden DSBV" ; schema:valueReference module:WL1_DSBV , module:WL2_DSBV . </v>
      </c>
      <c r="G38" s="10" t="s">
        <v>895</v>
      </c>
      <c r="H38" t="str">
        <f t="shared" si="1"/>
        <v xml:space="preserve">module:WL1_DSBV a schema:PropertyValue ; schema:name "Präsenzstudium"@de ; schema:value 60 . </v>
      </c>
      <c r="I38" s="10" t="s">
        <v>895</v>
      </c>
      <c r="J38" t="str">
        <f t="shared" si="2"/>
        <v>module:WL2_DSBV a schema:PropertyValue ; schema:name "Eigenstudium"@de ; schema:value 90 .</v>
      </c>
      <c r="K38" s="10" t="s">
        <v>895</v>
      </c>
      <c r="L38" t="str">
        <f t="shared" si="3"/>
        <v>module:DSBV module:addProp_CompWL module:CompWL_DSBV . module:CompWL_DSBV a schema:PropertyValue ; schema:identifier "Workload" ; schema:name "Aufteilung der Workload in Stunden DSBV" ; schema:valueReference module:WL1_DSBV , module:WL2_DSBV . module:WL1_DSBV a schema:PropertyValue ; schema:name "Präsenzstudium"@de ; schema:value 60 . module:WL2_DSBV a schema:PropertyValue ; schema:name "Eigenstudium"@de ; schema:value 90 .</v>
      </c>
    </row>
    <row r="39" spans="1:12" x14ac:dyDescent="0.35">
      <c r="A39" s="11" t="s">
        <v>844</v>
      </c>
      <c r="B39" s="4" t="s">
        <v>304</v>
      </c>
      <c r="C39" s="25" t="s">
        <v>725</v>
      </c>
      <c r="D39" s="18">
        <v>60</v>
      </c>
      <c r="E39" s="18">
        <v>90</v>
      </c>
      <c r="F39" t="str">
        <f t="shared" si="0"/>
        <v xml:space="preserve">module:DiFi module:addProp_CompWL module:CompWL_DiFi . module:CompWL_DiFi a schema:PropertyValue ; schema:identifier "Workload" ; schema:name "Aufteilung der Workload in Stunden DiFi" ; schema:valueReference module:WL1_DiFi , module:WL2_DiFi . </v>
      </c>
      <c r="G39" s="10" t="s">
        <v>895</v>
      </c>
      <c r="H39" t="str">
        <f t="shared" si="1"/>
        <v xml:space="preserve">module:WL1_DiFi a schema:PropertyValue ; schema:name "Präsenzstudium"@de ; schema:value 60 . </v>
      </c>
      <c r="I39" s="10" t="s">
        <v>895</v>
      </c>
      <c r="J39" t="str">
        <f t="shared" si="2"/>
        <v>module:WL2_DiFi a schema:PropertyValue ; schema:name "Eigenstudium"@de ; schema:value 90 .</v>
      </c>
      <c r="K39" s="10" t="s">
        <v>895</v>
      </c>
      <c r="L39" t="str">
        <f t="shared" si="3"/>
        <v>module:DiFi module:addProp_CompWL module:CompWL_DiFi . module:CompWL_DiFi a schema:PropertyValue ; schema:identifier "Workload" ; schema:name "Aufteilung der Workload in Stunden DiFi" ; schema:valueReference module:WL1_DiFi , module:WL2_DiFi . module:WL1_DiFi a schema:PropertyValue ; schema:name "Präsenzstudium"@de ; schema:value 60 . module:WL2_DiFi a schema:PropertyValue ; schema:name "Eigenstudium"@de ; schema:value 90 .</v>
      </c>
    </row>
    <row r="40" spans="1:12" x14ac:dyDescent="0.35">
      <c r="A40" s="11" t="s">
        <v>845</v>
      </c>
      <c r="B40" s="4" t="s">
        <v>297</v>
      </c>
      <c r="C40" s="25" t="s">
        <v>725</v>
      </c>
      <c r="D40" s="18">
        <v>60</v>
      </c>
      <c r="E40" s="18">
        <v>90</v>
      </c>
      <c r="F40" t="str">
        <f t="shared" si="0"/>
        <v xml:space="preserve">module:GlWV module:addProp_CompWL module:CompWL_GlWV . module:CompWL_GlWV a schema:PropertyValue ; schema:identifier "Workload" ; schema:name "Aufteilung der Workload in Stunden GlWV" ; schema:valueReference module:WL1_GlWV , module:WL2_GlWV . </v>
      </c>
      <c r="G40" s="10" t="s">
        <v>895</v>
      </c>
      <c r="H40" t="str">
        <f t="shared" si="1"/>
        <v xml:space="preserve">module:WL1_GlWV a schema:PropertyValue ; schema:name "Präsenzstudium"@de ; schema:value 60 . </v>
      </c>
      <c r="I40" s="10" t="s">
        <v>895</v>
      </c>
      <c r="J40" t="str">
        <f t="shared" si="2"/>
        <v>module:WL2_GlWV a schema:PropertyValue ; schema:name "Eigenstudium"@de ; schema:value 90 .</v>
      </c>
      <c r="K40" s="10" t="s">
        <v>895</v>
      </c>
      <c r="L40" t="str">
        <f t="shared" si="3"/>
        <v>module:GlWV module:addProp_CompWL module:CompWL_GlWV . module:CompWL_GlWV a schema:PropertyValue ; schema:identifier "Workload" ; schema:name "Aufteilung der Workload in Stunden GlWV" ; schema:valueReference module:WL1_GlWV , module:WL2_GlWV . module:WL1_GlWV a schema:PropertyValue ; schema:name "Präsenzstudium"@de ; schema:value 60 . module:WL2_GlWV a schema:PropertyValue ; schema:name "Eigenstudium"@de ; schema:value 90 .</v>
      </c>
    </row>
    <row r="41" spans="1:12" x14ac:dyDescent="0.35">
      <c r="A41" s="11" t="s">
        <v>846</v>
      </c>
      <c r="B41" s="4" t="s">
        <v>291</v>
      </c>
      <c r="C41" s="25" t="s">
        <v>725</v>
      </c>
      <c r="D41" s="18">
        <v>60</v>
      </c>
      <c r="E41" s="18">
        <v>90</v>
      </c>
      <c r="F41" t="str">
        <f t="shared" si="0"/>
        <v xml:space="preserve">module:GlIM module:addProp_CompWL module:CompWL_GlIM . module:CompWL_GlIM a schema:PropertyValue ; schema:identifier "Workload" ; schema:name "Aufteilung der Workload in Stunden GlIM" ; schema:valueReference module:WL1_GlIM , module:WL2_GlIM . </v>
      </c>
      <c r="G41" s="10" t="s">
        <v>895</v>
      </c>
      <c r="H41" t="str">
        <f t="shared" si="1"/>
        <v xml:space="preserve">module:WL1_GlIM a schema:PropertyValue ; schema:name "Präsenzstudium"@de ; schema:value 60 . </v>
      </c>
      <c r="I41" s="10" t="s">
        <v>895</v>
      </c>
      <c r="J41" t="str">
        <f t="shared" si="2"/>
        <v>module:WL2_GlIM a schema:PropertyValue ; schema:name "Eigenstudium"@de ; schema:value 90 .</v>
      </c>
      <c r="K41" s="10" t="s">
        <v>895</v>
      </c>
      <c r="L41" t="str">
        <f t="shared" si="3"/>
        <v>module:GlIM module:addProp_CompWL module:CompWL_GlIM . module:CompWL_GlIM a schema:PropertyValue ; schema:identifier "Workload" ; schema:name "Aufteilung der Workload in Stunden GlIM" ; schema:valueReference module:WL1_GlIM , module:WL2_GlIM . module:WL1_GlIM a schema:PropertyValue ; schema:name "Präsenzstudium"@de ; schema:value 60 . module:WL2_GlIM a schema:PropertyValue ; schema:name "Eigenstudium"@de ; schema:value 90 .</v>
      </c>
    </row>
    <row r="42" spans="1:12" x14ac:dyDescent="0.35">
      <c r="A42" s="11" t="s">
        <v>847</v>
      </c>
      <c r="B42" s="4" t="s">
        <v>285</v>
      </c>
      <c r="C42" s="25" t="s">
        <v>725</v>
      </c>
      <c r="D42" s="18">
        <v>60</v>
      </c>
      <c r="E42" s="18">
        <v>90</v>
      </c>
      <c r="F42" t="str">
        <f t="shared" si="0"/>
        <v xml:space="preserve">module:InMC module:addProp_CompWL module:CompWL_InMC . module:CompWL_InMC a schema:PropertyValue ; schema:identifier "Workload" ; schema:name "Aufteilung der Workload in Stunden InMC" ; schema:valueReference module:WL1_InMC , module:WL2_InMC . </v>
      </c>
      <c r="G42" s="10" t="s">
        <v>895</v>
      </c>
      <c r="H42" t="str">
        <f t="shared" si="1"/>
        <v xml:space="preserve">module:WL1_InMC a schema:PropertyValue ; schema:name "Präsenzstudium"@de ; schema:value 60 . </v>
      </c>
      <c r="I42" s="10" t="s">
        <v>895</v>
      </c>
      <c r="J42" t="str">
        <f t="shared" si="2"/>
        <v>module:WL2_InMC a schema:PropertyValue ; schema:name "Eigenstudium"@de ; schema:value 90 .</v>
      </c>
      <c r="K42" s="10" t="s">
        <v>895</v>
      </c>
      <c r="L42" t="str">
        <f t="shared" si="3"/>
        <v>module:InMC module:addProp_CompWL module:CompWL_InMC . module:CompWL_InMC a schema:PropertyValue ; schema:identifier "Workload" ; schema:name "Aufteilung der Workload in Stunden InMC" ; schema:valueReference module:WL1_InMC , module:WL2_InMC . module:WL1_InMC a schema:PropertyValue ; schema:name "Präsenzstudium"@de ; schema:value 60 . module:WL2_InMC a schema:PropertyValue ; schema:name "Eigenstudium"@de ; schema:value 90 .</v>
      </c>
    </row>
    <row r="43" spans="1:12" x14ac:dyDescent="0.35">
      <c r="A43" s="11" t="s">
        <v>848</v>
      </c>
      <c r="B43" s="4" t="s">
        <v>277</v>
      </c>
      <c r="C43" s="25" t="s">
        <v>725</v>
      </c>
      <c r="D43" s="18">
        <v>60</v>
      </c>
      <c r="E43" s="18">
        <v>90</v>
      </c>
      <c r="F43" t="str">
        <f t="shared" si="0"/>
        <v xml:space="preserve">module:JETA module:addProp_CompWL module:CompWL_JETA . module:CompWL_JETA a schema:PropertyValue ; schema:identifier "Workload" ; schema:name "Aufteilung der Workload in Stunden JETA" ; schema:valueReference module:WL1_JETA , module:WL2_JETA . </v>
      </c>
      <c r="G43" s="10" t="s">
        <v>895</v>
      </c>
      <c r="H43" t="str">
        <f t="shared" si="1"/>
        <v xml:space="preserve">module:WL1_JETA a schema:PropertyValue ; schema:name "Präsenzstudium"@de ; schema:value 60 . </v>
      </c>
      <c r="I43" s="10" t="s">
        <v>895</v>
      </c>
      <c r="J43" t="str">
        <f t="shared" si="2"/>
        <v>module:WL2_JETA a schema:PropertyValue ; schema:name "Eigenstudium"@de ; schema:value 90 .</v>
      </c>
      <c r="K43" s="10" t="s">
        <v>895</v>
      </c>
      <c r="L43" t="str">
        <f t="shared" si="3"/>
        <v>module:JETA module:addProp_CompWL module:CompWL_JETA . module:CompWL_JETA a schema:PropertyValue ; schema:identifier "Workload" ; schema:name "Aufteilung der Workload in Stunden JETA" ; schema:valueReference module:WL1_JETA , module:WL2_JETA . module:WL1_JETA a schema:PropertyValue ; schema:name "Präsenzstudium"@de ; schema:value 60 . module:WL2_JETA a schema:PropertyValue ; schema:name "Eigenstudium"@de ; schema:value 90 .</v>
      </c>
    </row>
    <row r="44" spans="1:12" x14ac:dyDescent="0.35">
      <c r="A44" s="11" t="s">
        <v>849</v>
      </c>
      <c r="B44" s="4" t="s">
        <v>272</v>
      </c>
      <c r="C44" s="25" t="s">
        <v>725</v>
      </c>
      <c r="D44" s="18">
        <v>60</v>
      </c>
      <c r="E44" s="18">
        <v>90</v>
      </c>
      <c r="F44" t="str">
        <f t="shared" si="0"/>
        <v xml:space="preserve">module:MOPr module:addProp_CompWL module:CompWL_MOPr . module:CompWL_MOPr a schema:PropertyValue ; schema:identifier "Workload" ; schema:name "Aufteilung der Workload in Stunden MOPr" ; schema:valueReference module:WL1_MOPr , module:WL2_MOPr . </v>
      </c>
      <c r="G44" s="10" t="s">
        <v>895</v>
      </c>
      <c r="H44" t="str">
        <f t="shared" si="1"/>
        <v xml:space="preserve">module:WL1_MOPr a schema:PropertyValue ; schema:name "Präsenzstudium"@de ; schema:value 60 . </v>
      </c>
      <c r="I44" s="10" t="s">
        <v>895</v>
      </c>
      <c r="J44" t="str">
        <f t="shared" si="2"/>
        <v>module:WL2_MOPr a schema:PropertyValue ; schema:name "Eigenstudium"@de ; schema:value 90 .</v>
      </c>
      <c r="K44" s="10" t="s">
        <v>895</v>
      </c>
      <c r="L44" t="str">
        <f t="shared" si="3"/>
        <v>module:MOPr module:addProp_CompWL module:CompWL_MOPr . module:CompWL_MOPr a schema:PropertyValue ; schema:identifier "Workload" ; schema:name "Aufteilung der Workload in Stunden MOPr" ; schema:valueReference module:WL1_MOPr , module:WL2_MOPr . module:WL1_MOPr a schema:PropertyValue ; schema:name "Präsenzstudium"@de ; schema:value 60 . module:WL2_MOPr a schema:PropertyValue ; schema:name "Eigenstudium"@de ; schema:value 90 .</v>
      </c>
    </row>
    <row r="45" spans="1:12" x14ac:dyDescent="0.35">
      <c r="A45" s="11" t="s">
        <v>850</v>
      </c>
      <c r="B45" s="4" t="s">
        <v>266</v>
      </c>
      <c r="C45" s="25" t="s">
        <v>725</v>
      </c>
      <c r="D45" s="18">
        <v>60</v>
      </c>
      <c r="E45" s="18">
        <v>90</v>
      </c>
      <c r="F45" t="str">
        <f t="shared" si="0"/>
        <v xml:space="preserve">module:MaPr module:addProp_CompWL module:CompWL_MaPr . module:CompWL_MaPr a schema:PropertyValue ; schema:identifier "Workload" ; schema:name "Aufteilung der Workload in Stunden MaPr" ; schema:valueReference module:WL1_MaPr , module:WL2_MaPr . </v>
      </c>
      <c r="G45" s="10" t="s">
        <v>895</v>
      </c>
      <c r="H45" t="str">
        <f t="shared" si="1"/>
        <v xml:space="preserve">module:WL1_MaPr a schema:PropertyValue ; schema:name "Präsenzstudium"@de ; schema:value 60 . </v>
      </c>
      <c r="I45" s="10" t="s">
        <v>895</v>
      </c>
      <c r="J45" t="str">
        <f t="shared" si="2"/>
        <v>module:WL2_MaPr a schema:PropertyValue ; schema:name "Eigenstudium"@de ; schema:value 90 .</v>
      </c>
      <c r="K45" s="10" t="s">
        <v>895</v>
      </c>
      <c r="L45" t="str">
        <f t="shared" si="3"/>
        <v>module:MaPr module:addProp_CompWL module:CompWL_MaPr . module:CompWL_MaPr a schema:PropertyValue ; schema:identifier "Workload" ; schema:name "Aufteilung der Workload in Stunden MaPr" ; schema:valueReference module:WL1_MaPr , module:WL2_MaPr . module:WL1_MaPr a schema:PropertyValue ; schema:name "Präsenzstudium"@de ; schema:value 60 . module:WL2_MaPr a schema:PropertyValue ; schema:name "Eigenstudium"@de ; schema:value 90 .</v>
      </c>
    </row>
    <row r="46" spans="1:12" x14ac:dyDescent="0.35">
      <c r="A46" s="11" t="s">
        <v>851</v>
      </c>
      <c r="B46" s="4" t="s">
        <v>260</v>
      </c>
      <c r="C46" s="25" t="s">
        <v>725</v>
      </c>
      <c r="D46" s="18">
        <v>60</v>
      </c>
      <c r="E46" s="18">
        <v>90</v>
      </c>
      <c r="F46" t="str">
        <f t="shared" si="0"/>
        <v xml:space="preserve">module:MoAS module:addProp_CompWL module:CompWL_MoAS . module:CompWL_MoAS a schema:PropertyValue ; schema:identifier "Workload" ; schema:name "Aufteilung der Workload in Stunden MoAS" ; schema:valueReference module:WL1_MoAS , module:WL2_MoAS . </v>
      </c>
      <c r="G46" s="10" t="s">
        <v>895</v>
      </c>
      <c r="H46" t="str">
        <f t="shared" si="1"/>
        <v xml:space="preserve">module:WL1_MoAS a schema:PropertyValue ; schema:name "Präsenzstudium"@de ; schema:value 60 . </v>
      </c>
      <c r="I46" s="10" t="s">
        <v>895</v>
      </c>
      <c r="J46" t="str">
        <f t="shared" si="2"/>
        <v>module:WL2_MoAS a schema:PropertyValue ; schema:name "Eigenstudium"@de ; schema:value 90 .</v>
      </c>
      <c r="K46" s="10" t="s">
        <v>895</v>
      </c>
      <c r="L46" t="str">
        <f t="shared" si="3"/>
        <v>module:MoAS module:addProp_CompWL module:CompWL_MoAS . module:CompWL_MoAS a schema:PropertyValue ; schema:identifier "Workload" ; schema:name "Aufteilung der Workload in Stunden MoAS" ; schema:valueReference module:WL1_MoAS , module:WL2_MoAS . module:WL1_MoAS a schema:PropertyValue ; schema:name "Präsenzstudium"@de ; schema:value 60 . module:WL2_MoAS a schema:PropertyValue ; schema:name "Eigenstudium"@de ; schema:value 90 .</v>
      </c>
    </row>
    <row r="47" spans="1:12" x14ac:dyDescent="0.35">
      <c r="A47" s="11" t="s">
        <v>852</v>
      </c>
      <c r="B47" s="4" t="s">
        <v>255</v>
      </c>
      <c r="C47" s="25" t="s">
        <v>725</v>
      </c>
      <c r="D47" s="18">
        <v>60</v>
      </c>
      <c r="E47" s="18">
        <v>90</v>
      </c>
      <c r="F47" t="str">
        <f t="shared" si="0"/>
        <v xml:space="preserve">module:OOSS module:addProp_CompWL module:CompWL_OOSS . module:CompWL_OOSS a schema:PropertyValue ; schema:identifier "Workload" ; schema:name "Aufteilung der Workload in Stunden OOSS" ; schema:valueReference module:WL1_OOSS , module:WL2_OOSS . </v>
      </c>
      <c r="G47" s="10" t="s">
        <v>895</v>
      </c>
      <c r="H47" t="str">
        <f t="shared" si="1"/>
        <v xml:space="preserve">module:WL1_OOSS a schema:PropertyValue ; schema:name "Präsenzstudium"@de ; schema:value 60 . </v>
      </c>
      <c r="I47" s="10" t="s">
        <v>895</v>
      </c>
      <c r="J47" t="str">
        <f t="shared" si="2"/>
        <v>module:WL2_OOSS a schema:PropertyValue ; schema:name "Eigenstudium"@de ; schema:value 90 .</v>
      </c>
      <c r="K47" s="10" t="s">
        <v>895</v>
      </c>
      <c r="L47" t="str">
        <f t="shared" si="3"/>
        <v>module:OOSS module:addProp_CompWL module:CompWL_OOSS . module:CompWL_OOSS a schema:PropertyValue ; schema:identifier "Workload" ; schema:name "Aufteilung der Workload in Stunden OOSS" ; schema:valueReference module:WL1_OOSS , module:WL2_OOSS . module:WL1_OOSS a schema:PropertyValue ; schema:name "Präsenzstudium"@de ; schema:value 60 . module:WL2_OOSS a schema:PropertyValue ; schema:name "Eigenstudium"@de ; schema:value 90 .</v>
      </c>
    </row>
    <row r="48" spans="1:12" x14ac:dyDescent="0.35">
      <c r="A48" s="11" t="s">
        <v>853</v>
      </c>
      <c r="B48" s="4" t="s">
        <v>248</v>
      </c>
      <c r="C48" s="25" t="s">
        <v>725</v>
      </c>
      <c r="D48" s="18">
        <v>60</v>
      </c>
      <c r="E48" s="18">
        <v>90</v>
      </c>
      <c r="F48" t="str">
        <f t="shared" si="0"/>
        <v xml:space="preserve">module:ReAr module:addProp_CompWL module:CompWL_ReAr . module:CompWL_ReAr a schema:PropertyValue ; schema:identifier "Workload" ; schema:name "Aufteilung der Workload in Stunden ReAr" ; schema:valueReference module:WL1_ReAr , module:WL2_ReAr . </v>
      </c>
      <c r="G48" s="10" t="s">
        <v>895</v>
      </c>
      <c r="H48" t="str">
        <f t="shared" si="1"/>
        <v xml:space="preserve">module:WL1_ReAr a schema:PropertyValue ; schema:name "Präsenzstudium"@de ; schema:value 60 . </v>
      </c>
      <c r="I48" s="10" t="s">
        <v>895</v>
      </c>
      <c r="J48" t="str">
        <f t="shared" si="2"/>
        <v>module:WL2_ReAr a schema:PropertyValue ; schema:name "Eigenstudium"@de ; schema:value 90 .</v>
      </c>
      <c r="K48" s="10" t="s">
        <v>895</v>
      </c>
      <c r="L48" t="str">
        <f t="shared" si="3"/>
        <v>module:ReAr module:addProp_CompWL module:CompWL_ReAr . module:CompWL_ReAr a schema:PropertyValue ; schema:identifier "Workload" ; schema:name "Aufteilung der Workload in Stunden ReAr" ; schema:valueReference module:WL1_ReAr , module:WL2_ReAr . module:WL1_ReAr a schema:PropertyValue ; schema:name "Präsenzstudium"@de ; schema:value 60 . module:WL2_ReAr a schema:PropertyValue ; schema:name "Eigenstudium"@de ; schema:value 90 .</v>
      </c>
    </row>
    <row r="49" spans="1:12" x14ac:dyDescent="0.35">
      <c r="A49" s="11" t="s">
        <v>854</v>
      </c>
      <c r="B49" s="4" t="s">
        <v>241</v>
      </c>
      <c r="C49" s="25" t="s">
        <v>725</v>
      </c>
      <c r="D49" s="18">
        <v>60</v>
      </c>
      <c r="E49" s="18">
        <v>90</v>
      </c>
      <c r="F49" t="str">
        <f t="shared" si="0"/>
        <v xml:space="preserve">module:ScMD module:addProp_CompWL module:CompWL_ScMD . module:CompWL_ScMD a schema:PropertyValue ; schema:identifier "Workload" ; schema:name "Aufteilung der Workload in Stunden ScMD" ; schema:valueReference module:WL1_ScMD , module:WL2_ScMD . </v>
      </c>
      <c r="G49" s="10" t="s">
        <v>895</v>
      </c>
      <c r="H49" t="str">
        <f t="shared" si="1"/>
        <v xml:space="preserve">module:WL1_ScMD a schema:PropertyValue ; schema:name "Präsenzstudium"@de ; schema:value 60 . </v>
      </c>
      <c r="I49" s="10" t="s">
        <v>895</v>
      </c>
      <c r="J49" t="str">
        <f t="shared" si="2"/>
        <v>module:WL2_ScMD a schema:PropertyValue ; schema:name "Eigenstudium"@de ; schema:value 90 .</v>
      </c>
      <c r="K49" s="10" t="s">
        <v>895</v>
      </c>
      <c r="L49" t="str">
        <f t="shared" si="3"/>
        <v>module:ScMD module:addProp_CompWL module:CompWL_ScMD . module:CompWL_ScMD a schema:PropertyValue ; schema:identifier "Workload" ; schema:name "Aufteilung der Workload in Stunden ScMD" ; schema:valueReference module:WL1_ScMD , module:WL2_ScMD . module:WL1_ScMD a schema:PropertyValue ; schema:name "Präsenzstudium"@de ; schema:value 60 . module:WL2_ScMD a schema:PropertyValue ; schema:name "Eigenstudium"@de ; schema:value 90 .</v>
      </c>
    </row>
    <row r="50" spans="1:12" x14ac:dyDescent="0.35">
      <c r="A50" s="11" t="s">
        <v>855</v>
      </c>
      <c r="B50" s="4" t="s">
        <v>235</v>
      </c>
      <c r="C50" s="25" t="s">
        <v>725</v>
      </c>
      <c r="D50" s="18">
        <v>60</v>
      </c>
      <c r="E50" s="18">
        <v>90</v>
      </c>
      <c r="F50" t="str">
        <f t="shared" si="0"/>
        <v xml:space="preserve">module:SMVS module:addProp_CompWL module:CompWL_SMVS . module:CompWL_SMVS a schema:PropertyValue ; schema:identifier "Workload" ; schema:name "Aufteilung der Workload in Stunden SMVS" ; schema:valueReference module:WL1_SMVS , module:WL2_SMVS . </v>
      </c>
      <c r="G50" s="10" t="s">
        <v>895</v>
      </c>
      <c r="H50" t="str">
        <f t="shared" si="1"/>
        <v xml:space="preserve">module:WL1_SMVS a schema:PropertyValue ; schema:name "Präsenzstudium"@de ; schema:value 60 . </v>
      </c>
      <c r="I50" s="10" t="s">
        <v>895</v>
      </c>
      <c r="J50" t="str">
        <f t="shared" si="2"/>
        <v>module:WL2_SMVS a schema:PropertyValue ; schema:name "Eigenstudium"@de ; schema:value 90 .</v>
      </c>
      <c r="K50" s="10" t="s">
        <v>895</v>
      </c>
      <c r="L50" t="str">
        <f t="shared" si="3"/>
        <v>module:SMVS module:addProp_CompWL module:CompWL_SMVS . module:CompWL_SMVS a schema:PropertyValue ; schema:identifier "Workload" ; schema:name "Aufteilung der Workload in Stunden SMVS" ; schema:valueReference module:WL1_SMVS , module:WL2_SMVS . module:WL1_SMVS a schema:PropertyValue ; schema:name "Präsenzstudium"@de ; schema:value 60 . module:WL2_SMVS a schema:PropertyValue ; schema:name "Eigenstudium"@de ; schema:value 90 .</v>
      </c>
    </row>
    <row r="51" spans="1:12" x14ac:dyDescent="0.35">
      <c r="A51" s="11" t="s">
        <v>856</v>
      </c>
      <c r="B51" s="4" t="s">
        <v>225</v>
      </c>
      <c r="C51" s="25" t="s">
        <v>725</v>
      </c>
      <c r="D51" s="18">
        <v>30</v>
      </c>
      <c r="E51" s="18">
        <v>45</v>
      </c>
      <c r="F51" t="str">
        <f t="shared" si="0"/>
        <v xml:space="preserve">module:SG3C module:addProp_CompWL module:CompWL_SG3C . module:CompWL_SG3C a schema:PropertyValue ; schema:identifier "Workload" ; schema:name "Aufteilung der Workload in Stunden SG3C" ; schema:valueReference module:WL1_SG3C , module:WL2_SG3C . </v>
      </c>
      <c r="G51" s="10" t="s">
        <v>895</v>
      </c>
      <c r="H51" t="str">
        <f t="shared" si="1"/>
        <v xml:space="preserve">module:WL1_SG3C a schema:PropertyValue ; schema:name "Präsenzstudium"@de ; schema:value 30 . </v>
      </c>
      <c r="I51" s="10" t="s">
        <v>895</v>
      </c>
      <c r="J51" t="str">
        <f t="shared" si="2"/>
        <v>module:WL2_SG3C a schema:PropertyValue ; schema:name "Eigenstudium"@de ; schema:value 45 .</v>
      </c>
      <c r="K51" s="10" t="s">
        <v>895</v>
      </c>
      <c r="L51" t="str">
        <f t="shared" si="3"/>
        <v>module:SG3C module:addProp_CompWL module:CompWL_SG3C . module:CompWL_SG3C a schema:PropertyValue ; schema:identifier "Workload" ; schema:name "Aufteilung der Workload in Stunden SG3C" ; schema:valueReference module:WL1_SG3C , module:WL2_SG3C . module:WL1_SG3C a schema:PropertyValue ; schema:name "Präsenzstudium"@de ; schema:value 30 . module:WL2_SG3C a schema:PropertyValue ; schema:name "Eigenstudium"@de ; schema:value 45 .</v>
      </c>
    </row>
    <row r="52" spans="1:12" x14ac:dyDescent="0.35">
      <c r="A52" s="11" t="s">
        <v>857</v>
      </c>
      <c r="B52" s="4" t="s">
        <v>215</v>
      </c>
      <c r="C52" s="25" t="s">
        <v>725</v>
      </c>
      <c r="D52" s="18">
        <v>30</v>
      </c>
      <c r="E52" s="18">
        <v>45</v>
      </c>
      <c r="F52" t="str">
        <f t="shared" si="0"/>
        <v xml:space="preserve">module:SG3P module:addProp_CompWL module:CompWL_SG3P . module:CompWL_SG3P a schema:PropertyValue ; schema:identifier "Workload" ; schema:name "Aufteilung der Workload in Stunden SG3P" ; schema:valueReference module:WL1_SG3P , module:WL2_SG3P . </v>
      </c>
      <c r="G52" s="10" t="s">
        <v>895</v>
      </c>
      <c r="H52" t="str">
        <f t="shared" si="1"/>
        <v xml:space="preserve">module:WL1_SG3P a schema:PropertyValue ; schema:name "Präsenzstudium"@de ; schema:value 30 . </v>
      </c>
      <c r="I52" s="10" t="s">
        <v>895</v>
      </c>
      <c r="J52" t="str">
        <f t="shared" si="2"/>
        <v>module:WL2_SG3P a schema:PropertyValue ; schema:name "Eigenstudium"@de ; schema:value 45 .</v>
      </c>
      <c r="K52" s="10" t="s">
        <v>895</v>
      </c>
      <c r="L52" t="str">
        <f t="shared" si="3"/>
        <v>module:SG3P module:addProp_CompWL module:CompWL_SG3P . module:CompWL_SG3P a schema:PropertyValue ; schema:identifier "Workload" ; schema:name "Aufteilung der Workload in Stunden SG3P" ; schema:valueReference module:WL1_SG3P , module:WL2_SG3P . module:WL1_SG3P a schema:PropertyValue ; schema:name "Präsenzstudium"@de ; schema:value 30 . module:WL2_SG3P a schema:PropertyValue ; schema:name "Eigenstudium"@de ; schema:value 45 .</v>
      </c>
    </row>
    <row r="53" spans="1:12" x14ac:dyDescent="0.35">
      <c r="A53" s="11" t="s">
        <v>858</v>
      </c>
      <c r="B53" s="4" t="s">
        <v>206</v>
      </c>
      <c r="C53" s="25" t="s">
        <v>725</v>
      </c>
      <c r="D53" s="18">
        <v>30</v>
      </c>
      <c r="E53" s="18">
        <v>45</v>
      </c>
      <c r="F53" t="str">
        <f t="shared" si="0"/>
        <v xml:space="preserve">module:SG4E module:addProp_CompWL module:CompWL_SG4E . module:CompWL_SG4E a schema:PropertyValue ; schema:identifier "Workload" ; schema:name "Aufteilung der Workload in Stunden SG4E" ; schema:valueReference module:WL1_SG4E , module:WL2_SG4E . </v>
      </c>
      <c r="G53" s="10" t="s">
        <v>895</v>
      </c>
      <c r="H53" t="str">
        <f t="shared" si="1"/>
        <v xml:space="preserve">module:WL1_SG4E a schema:PropertyValue ; schema:name "Präsenzstudium"@de ; schema:value 30 . </v>
      </c>
      <c r="I53" s="10" t="s">
        <v>895</v>
      </c>
      <c r="J53" t="str">
        <f t="shared" si="2"/>
        <v>module:WL2_SG4E a schema:PropertyValue ; schema:name "Eigenstudium"@de ; schema:value 45 .</v>
      </c>
      <c r="K53" s="10" t="s">
        <v>895</v>
      </c>
      <c r="L53" t="str">
        <f t="shared" si="3"/>
        <v>module:SG4E module:addProp_CompWL module:CompWL_SG4E . module:CompWL_SG4E a schema:PropertyValue ; schema:identifier "Workload" ; schema:name "Aufteilung der Workload in Stunden SG4E" ; schema:valueReference module:WL1_SG4E , module:WL2_SG4E . module:WL1_SG4E a schema:PropertyValue ; schema:name "Präsenzstudium"@de ; schema:value 30 . module:WL2_SG4E a schema:PropertyValue ; schema:name "Eigenstudium"@de ; schema:value 45 .</v>
      </c>
    </row>
    <row r="54" spans="1:12" x14ac:dyDescent="0.35">
      <c r="A54" s="11" t="s">
        <v>859</v>
      </c>
      <c r="B54" s="4" t="s">
        <v>197</v>
      </c>
      <c r="C54" s="25" t="s">
        <v>725</v>
      </c>
      <c r="D54" s="18">
        <v>30</v>
      </c>
      <c r="E54" s="18">
        <v>45</v>
      </c>
      <c r="F54" t="str">
        <f t="shared" si="0"/>
        <v xml:space="preserve">module:SG4M module:addProp_CompWL module:CompWL_SG4M . module:CompWL_SG4M a schema:PropertyValue ; schema:identifier "Workload" ; schema:name "Aufteilung der Workload in Stunden SG4M" ; schema:valueReference module:WL1_SG4M , module:WL2_SG4M . </v>
      </c>
      <c r="G54" s="10" t="s">
        <v>895</v>
      </c>
      <c r="H54" t="str">
        <f t="shared" si="1"/>
        <v xml:space="preserve">module:WL1_SG4M a schema:PropertyValue ; schema:name "Präsenzstudium"@de ; schema:value 30 . </v>
      </c>
      <c r="I54" s="10" t="s">
        <v>895</v>
      </c>
      <c r="J54" t="str">
        <f t="shared" si="2"/>
        <v>module:WL2_SG4M a schema:PropertyValue ; schema:name "Eigenstudium"@de ; schema:value 45 .</v>
      </c>
      <c r="K54" s="10" t="s">
        <v>895</v>
      </c>
      <c r="L54" t="str">
        <f t="shared" si="3"/>
        <v>module:SG4M module:addProp_CompWL module:CompWL_SG4M . module:CompWL_SG4M a schema:PropertyValue ; schema:identifier "Workload" ; schema:name "Aufteilung der Workload in Stunden SG4M" ; schema:valueReference module:WL1_SG4M , module:WL2_SG4M . module:WL1_SG4M a schema:PropertyValue ; schema:name "Präsenzstudium"@de ; schema:value 30 . module:WL2_SG4M a schema:PropertyValue ; schema:name "Eigenstudium"@de ; schema:value 45 .</v>
      </c>
    </row>
    <row r="55" spans="1:12" x14ac:dyDescent="0.35">
      <c r="A55" s="11" t="s">
        <v>860</v>
      </c>
      <c r="B55" s="4" t="s">
        <v>186</v>
      </c>
      <c r="C55" s="25" t="s">
        <v>725</v>
      </c>
      <c r="D55" s="18">
        <v>60</v>
      </c>
      <c r="E55" s="18">
        <v>150</v>
      </c>
      <c r="F55" t="str">
        <f t="shared" si="0"/>
        <v xml:space="preserve">module:Proj module:addProp_CompWL module:CompWL_Proj . module:CompWL_Proj a schema:PropertyValue ; schema:identifier "Workload" ; schema:name "Aufteilung der Workload in Stunden Proj" ; schema:valueReference module:WL1_Proj , module:WL2_Proj . </v>
      </c>
      <c r="G55" s="10" t="s">
        <v>895</v>
      </c>
      <c r="H55" t="str">
        <f t="shared" si="1"/>
        <v xml:space="preserve">module:WL1_Proj a schema:PropertyValue ; schema:name "Präsenzstudium"@de ; schema:value 60 . </v>
      </c>
      <c r="I55" s="10" t="s">
        <v>895</v>
      </c>
      <c r="J55" t="str">
        <f t="shared" si="2"/>
        <v>module:WL2_Proj a schema:PropertyValue ; schema:name "Eigenstudium"@de ; schema:value 150 .</v>
      </c>
      <c r="K55" s="10" t="s">
        <v>895</v>
      </c>
      <c r="L55" t="str">
        <f t="shared" si="3"/>
        <v>module:Proj module:addProp_CompWL module:CompWL_Proj . module:CompWL_Proj a schema:PropertyValue ; schema:identifier "Workload" ; schema:name "Aufteilung der Workload in Stunden Proj" ; schema:valueReference module:WL1_Proj , module:WL2_Proj . module:WL1_Proj a schema:PropertyValue ; schema:name "Präsenzstudium"@de ; schema:value 60 . module:WL2_Proj a schema:PropertyValue ; schema:name "Eigenstudium"@de ; schema:value 150 .</v>
      </c>
    </row>
    <row r="56" spans="1:12" x14ac:dyDescent="0.35">
      <c r="A56" s="11" t="s">
        <v>861</v>
      </c>
      <c r="B56" s="4" t="s">
        <v>176</v>
      </c>
      <c r="C56" s="25" t="s">
        <v>725</v>
      </c>
      <c r="D56" s="18">
        <v>30</v>
      </c>
      <c r="E56" s="18">
        <v>30</v>
      </c>
      <c r="F56" t="str">
        <f t="shared" si="0"/>
        <v xml:space="preserve">module:EiWS module:addProp_CompWL module:CompWL_EiWS . module:CompWL_EiWS a schema:PropertyValue ; schema:identifier "Workload" ; schema:name "Aufteilung der Workload in Stunden EiWS" ; schema:valueReference module:WL1_EiWS , module:WL2_EiWS . </v>
      </c>
      <c r="G56" s="10" t="s">
        <v>895</v>
      </c>
      <c r="H56" t="str">
        <f t="shared" si="1"/>
        <v xml:space="preserve">module:WL1_EiWS a schema:PropertyValue ; schema:name "Präsenzstudium"@de ; schema:value 30 . </v>
      </c>
      <c r="I56" s="10" t="s">
        <v>895</v>
      </c>
      <c r="J56" t="str">
        <f t="shared" si="2"/>
        <v>module:WL2_EiWS a schema:PropertyValue ; schema:name "Eigenstudium"@de ; schema:value 30 .</v>
      </c>
      <c r="K56" s="10" t="s">
        <v>895</v>
      </c>
      <c r="L56" t="str">
        <f t="shared" si="3"/>
        <v>module:EiWS module:addProp_CompWL module:CompWL_EiWS . module:CompWL_EiWS a schema:PropertyValue ; schema:identifier "Workload" ; schema:name "Aufteilung der Workload in Stunden EiWS" ; schema:valueReference module:WL1_EiWS , module:WL2_EiWS . module:WL1_EiWS a schema:PropertyValue ; schema:name "Präsenzstudium"@de ; schema:value 30 . module:WL2_EiWS a schema:PropertyValue ; schema:name "Eigenstudium"@de ; schema:value 30 .</v>
      </c>
    </row>
    <row r="57" spans="1:12" x14ac:dyDescent="0.35">
      <c r="A57" s="11" t="s">
        <v>862</v>
      </c>
      <c r="B57" s="4" t="s">
        <v>166</v>
      </c>
      <c r="C57" s="25" t="s">
        <v>725</v>
      </c>
      <c r="D57" s="18">
        <v>60</v>
      </c>
      <c r="E57" s="18">
        <v>90</v>
      </c>
      <c r="F57" t="str">
        <f t="shared" si="0"/>
        <v xml:space="preserve">module:AuMS module:addProp_CompWL module:CompWL_AuMS . module:CompWL_AuMS a schema:PropertyValue ; schema:identifier "Workload" ; schema:name "Aufteilung der Workload in Stunden AuMS" ; schema:valueReference module:WL1_AuMS , module:WL2_AuMS . </v>
      </c>
      <c r="G57" s="10" t="s">
        <v>895</v>
      </c>
      <c r="H57" t="str">
        <f t="shared" si="1"/>
        <v xml:space="preserve">module:WL1_AuMS a schema:PropertyValue ; schema:name "Präsenzstudium"@de ; schema:value 60 . </v>
      </c>
      <c r="I57" s="10" t="s">
        <v>895</v>
      </c>
      <c r="J57" t="str">
        <f t="shared" si="2"/>
        <v>module:WL2_AuMS a schema:PropertyValue ; schema:name "Eigenstudium"@de ; schema:value 90 .</v>
      </c>
      <c r="K57" s="10" t="s">
        <v>895</v>
      </c>
      <c r="L57" t="str">
        <f t="shared" si="3"/>
        <v>module:AuMS module:addProp_CompWL module:CompWL_AuMS . module:CompWL_AuMS a schema:PropertyValue ; schema:identifier "Workload" ; schema:name "Aufteilung der Workload in Stunden AuMS" ; schema:valueReference module:WL1_AuMS , module:WL2_AuMS . module:WL1_AuMS a schema:PropertyValue ; schema:name "Präsenzstudium"@de ; schema:value 60 . module:WL2_AuMS a schema:PropertyValue ; schema:name "Eigenstudium"@de ; schema:value 90 .</v>
      </c>
    </row>
    <row r="58" spans="1:12" x14ac:dyDescent="0.35">
      <c r="A58" s="11" t="s">
        <v>863</v>
      </c>
      <c r="B58" s="4" t="s">
        <v>159</v>
      </c>
      <c r="C58" s="25" t="s">
        <v>725</v>
      </c>
      <c r="D58" s="18">
        <v>60</v>
      </c>
      <c r="E58" s="18">
        <v>90</v>
      </c>
      <c r="F58" t="str">
        <f t="shared" si="0"/>
        <v xml:space="preserve">module:CrDI module:addProp_CompWL module:CompWL_CrDI . module:CompWL_CrDI a schema:PropertyValue ; schema:identifier "Workload" ; schema:name "Aufteilung der Workload in Stunden CrDI" ; schema:valueReference module:WL1_CrDI , module:WL2_CrDI . </v>
      </c>
      <c r="G58" s="10" t="s">
        <v>895</v>
      </c>
      <c r="H58" t="str">
        <f t="shared" si="1"/>
        <v xml:space="preserve">module:WL1_CrDI a schema:PropertyValue ; schema:name "Präsenzstudium"@de ; schema:value 60 . </v>
      </c>
      <c r="I58" s="10" t="s">
        <v>895</v>
      </c>
      <c r="J58" t="str">
        <f t="shared" si="2"/>
        <v>module:WL2_CrDI a schema:PropertyValue ; schema:name "Eigenstudium"@de ; schema:value 90 .</v>
      </c>
      <c r="K58" s="10" t="s">
        <v>895</v>
      </c>
      <c r="L58" t="str">
        <f t="shared" si="3"/>
        <v>module:CrDI module:addProp_CompWL module:CompWL_CrDI . module:CompWL_CrDI a schema:PropertyValue ; schema:identifier "Workload" ; schema:name "Aufteilung der Workload in Stunden CrDI" ; schema:valueReference module:WL1_CrDI , module:WL2_CrDI . module:WL1_CrDI a schema:PropertyValue ; schema:name "Präsenzstudium"@de ; schema:value 60 . module:WL2_CrDI a schema:PropertyValue ; schema:name "Eigenstudium"@de ; schema:value 90 .</v>
      </c>
    </row>
    <row r="59" spans="1:12" x14ac:dyDescent="0.35">
      <c r="A59" s="11" t="s">
        <v>864</v>
      </c>
      <c r="B59" s="4" t="s">
        <v>152</v>
      </c>
      <c r="C59" s="25" t="s">
        <v>725</v>
      </c>
      <c r="D59" s="18">
        <v>60</v>
      </c>
      <c r="E59" s="18">
        <v>90</v>
      </c>
      <c r="F59" t="str">
        <f t="shared" si="0"/>
        <v xml:space="preserve">module:EiSy module:addProp_CompWL module:CompWL_EiSy . module:CompWL_EiSy a schema:PropertyValue ; schema:identifier "Workload" ; schema:name "Aufteilung der Workload in Stunden EiSy" ; schema:valueReference module:WL1_EiSy , module:WL2_EiSy . </v>
      </c>
      <c r="G59" s="10" t="s">
        <v>895</v>
      </c>
      <c r="H59" t="str">
        <f t="shared" si="1"/>
        <v xml:space="preserve">module:WL1_EiSy a schema:PropertyValue ; schema:name "Präsenzstudium"@de ; schema:value 60 . </v>
      </c>
      <c r="I59" s="10" t="s">
        <v>895</v>
      </c>
      <c r="J59" t="str">
        <f t="shared" si="2"/>
        <v>module:WL2_EiSy a schema:PropertyValue ; schema:name "Eigenstudium"@de ; schema:value 90 .</v>
      </c>
      <c r="K59" s="10" t="s">
        <v>895</v>
      </c>
      <c r="L59" t="str">
        <f t="shared" si="3"/>
        <v>module:EiSy module:addProp_CompWL module:CompWL_EiSy . module:CompWL_EiSy a schema:PropertyValue ; schema:identifier "Workload" ; schema:name "Aufteilung der Workload in Stunden EiSy" ; schema:valueReference module:WL1_EiSy , module:WL2_EiSy . module:WL1_EiSy a schema:PropertyValue ; schema:name "Präsenzstudium"@de ; schema:value 60 . module:WL2_EiSy a schema:PropertyValue ; schema:name "Eigenstudium"@de ; schema:value 90 .</v>
      </c>
    </row>
    <row r="60" spans="1:12" x14ac:dyDescent="0.35">
      <c r="A60" s="11" t="s">
        <v>865</v>
      </c>
      <c r="B60" s="4" t="s">
        <v>145</v>
      </c>
      <c r="C60" s="25" t="s">
        <v>725</v>
      </c>
      <c r="D60" s="18">
        <v>60</v>
      </c>
      <c r="E60" s="18">
        <v>90</v>
      </c>
      <c r="F60" t="str">
        <f t="shared" si="0"/>
        <v xml:space="preserve">module:EnAn module:addProp_CompWL module:CompWL_EnAn . module:CompWL_EnAn a schema:PropertyValue ; schema:identifier "Workload" ; schema:name "Aufteilung der Workload in Stunden EnAn" ; schema:valueReference module:WL1_EnAn , module:WL2_EnAn . </v>
      </c>
      <c r="G60" s="10" t="s">
        <v>895</v>
      </c>
      <c r="H60" t="str">
        <f t="shared" si="1"/>
        <v xml:space="preserve">module:WL1_EnAn a schema:PropertyValue ; schema:name "Präsenzstudium"@de ; schema:value 60 . </v>
      </c>
      <c r="I60" s="10" t="s">
        <v>895</v>
      </c>
      <c r="J60" t="str">
        <f t="shared" si="2"/>
        <v>module:WL2_EnAn a schema:PropertyValue ; schema:name "Eigenstudium"@de ; schema:value 90 .</v>
      </c>
      <c r="K60" s="10" t="s">
        <v>895</v>
      </c>
      <c r="L60" t="str">
        <f t="shared" si="3"/>
        <v>module:EnAn module:addProp_CompWL module:CompWL_EnAn . module:CompWL_EnAn a schema:PropertyValue ; schema:identifier "Workload" ; schema:name "Aufteilung der Workload in Stunden EnAn" ; schema:valueReference module:WL1_EnAn , module:WL2_EnAn . module:WL1_EnAn a schema:PropertyValue ; schema:name "Präsenzstudium"@de ; schema:value 60 . module:WL2_EnAn a schema:PropertyValue ; schema:name "Eigenstudium"@de ; schema:value 90 .</v>
      </c>
    </row>
    <row r="61" spans="1:12" x14ac:dyDescent="0.35">
      <c r="A61" s="11" t="s">
        <v>866</v>
      </c>
      <c r="B61" s="4" t="s">
        <v>137</v>
      </c>
      <c r="C61" s="25" t="s">
        <v>725</v>
      </c>
      <c r="D61" s="18">
        <v>60</v>
      </c>
      <c r="E61" s="18">
        <v>90</v>
      </c>
      <c r="F61" t="str">
        <f t="shared" si="0"/>
        <v xml:space="preserve">module:GeMa module:addProp_CompWL module:CompWL_GeMa . module:CompWL_GeMa a schema:PropertyValue ; schema:identifier "Workload" ; schema:name "Aufteilung der Workload in Stunden GeMa" ; schema:valueReference module:WL1_GeMa , module:WL2_GeMa . </v>
      </c>
      <c r="G61" s="10" t="s">
        <v>895</v>
      </c>
      <c r="H61" t="str">
        <f t="shared" si="1"/>
        <v xml:space="preserve">module:WL1_GeMa a schema:PropertyValue ; schema:name "Präsenzstudium"@de ; schema:value 60 . </v>
      </c>
      <c r="I61" s="10" t="s">
        <v>895</v>
      </c>
      <c r="J61" t="str">
        <f t="shared" si="2"/>
        <v>module:WL2_GeMa a schema:PropertyValue ; schema:name "Eigenstudium"@de ; schema:value 90 .</v>
      </c>
      <c r="K61" s="10" t="s">
        <v>895</v>
      </c>
      <c r="L61" t="str">
        <f t="shared" si="3"/>
        <v>module:GeMa module:addProp_CompWL module:CompWL_GeMa . module:CompWL_GeMa a schema:PropertyValue ; schema:identifier "Workload" ; schema:name "Aufteilung der Workload in Stunden GeMa" ; schema:valueReference module:WL1_GeMa , module:WL2_GeMa . module:WL1_GeMa a schema:PropertyValue ; schema:name "Präsenzstudium"@de ; schema:value 60 . module:WL2_GeMa a schema:PropertyValue ; schema:name "Eigenstudium"@de ; schema:value 90 .</v>
      </c>
    </row>
    <row r="62" spans="1:12" x14ac:dyDescent="0.35">
      <c r="A62" s="11" t="s">
        <v>867</v>
      </c>
      <c r="B62" s="4" t="s">
        <v>129</v>
      </c>
      <c r="C62" s="25" t="s">
        <v>725</v>
      </c>
      <c r="D62" s="18">
        <v>60</v>
      </c>
      <c r="E62" s="18">
        <v>90</v>
      </c>
      <c r="F62" t="str">
        <f t="shared" si="0"/>
        <v xml:space="preserve">module:MePs module:addProp_CompWL module:CompWL_MePs . module:CompWL_MePs a schema:PropertyValue ; schema:identifier "Workload" ; schema:name "Aufteilung der Workload in Stunden MePs" ; schema:valueReference module:WL1_MePs , module:WL2_MePs . </v>
      </c>
      <c r="G62" s="10" t="s">
        <v>895</v>
      </c>
      <c r="H62" t="str">
        <f t="shared" si="1"/>
        <v xml:space="preserve">module:WL1_MePs a schema:PropertyValue ; schema:name "Präsenzstudium"@de ; schema:value 60 . </v>
      </c>
      <c r="I62" s="10" t="s">
        <v>895</v>
      </c>
      <c r="J62" t="str">
        <f t="shared" si="2"/>
        <v>module:WL2_MePs a schema:PropertyValue ; schema:name "Eigenstudium"@de ; schema:value 90 .</v>
      </c>
      <c r="K62" s="10" t="s">
        <v>895</v>
      </c>
      <c r="L62" t="str">
        <f t="shared" si="3"/>
        <v>module:MePs module:addProp_CompWL module:CompWL_MePs . module:CompWL_MePs a schema:PropertyValue ; schema:identifier "Workload" ; schema:name "Aufteilung der Workload in Stunden MePs" ; schema:valueReference module:WL1_MePs , module:WL2_MePs . module:WL1_MePs a schema:PropertyValue ; schema:name "Präsenzstudium"@de ; schema:value 60 . module:WL2_MePs a schema:PropertyValue ; schema:name "Eigenstudium"@de ; schema:value 90 .</v>
      </c>
    </row>
    <row r="63" spans="1:12" x14ac:dyDescent="0.35">
      <c r="A63" s="11" t="s">
        <v>868</v>
      </c>
      <c r="B63" s="4" t="s">
        <v>117</v>
      </c>
      <c r="C63" s="25" t="s">
        <v>725</v>
      </c>
      <c r="D63" s="18">
        <v>60</v>
      </c>
      <c r="E63" s="18">
        <v>90</v>
      </c>
      <c r="F63" t="str">
        <f t="shared" si="0"/>
        <v xml:space="preserve">module:MTAu module:addProp_CompWL module:CompWL_MTAu . module:CompWL_MTAu a schema:PropertyValue ; schema:identifier "Workload" ; schema:name "Aufteilung der Workload in Stunden MTAu" ; schema:valueReference module:WL1_MTAu , module:WL2_MTAu . </v>
      </c>
      <c r="G63" s="10" t="s">
        <v>895</v>
      </c>
      <c r="H63" t="str">
        <f t="shared" si="1"/>
        <v xml:space="preserve">module:WL1_MTAu a schema:PropertyValue ; schema:name "Präsenzstudium"@de ; schema:value 60 . </v>
      </c>
      <c r="I63" s="10" t="s">
        <v>895</v>
      </c>
      <c r="J63" t="str">
        <f t="shared" si="2"/>
        <v>module:WL2_MTAu a schema:PropertyValue ; schema:name "Eigenstudium"@de ; schema:value 90 .</v>
      </c>
      <c r="K63" s="10" t="s">
        <v>895</v>
      </c>
      <c r="L63" t="str">
        <f t="shared" si="3"/>
        <v>module:MTAu module:addProp_CompWL module:CompWL_MTAu . module:CompWL_MTAu a schema:PropertyValue ; schema:identifier "Workload" ; schema:name "Aufteilung der Workload in Stunden MTAu" ; schema:valueReference module:WL1_MTAu , module:WL2_MTAu . module:WL1_MTAu a schema:PropertyValue ; schema:name "Präsenzstudium"@de ; schema:value 60 . module:WL2_MTAu a schema:PropertyValue ; schema:name "Eigenstudium"@de ; schema:value 90 .</v>
      </c>
    </row>
    <row r="64" spans="1:12" x14ac:dyDescent="0.35">
      <c r="A64" s="11" t="s">
        <v>869</v>
      </c>
      <c r="B64" s="4" t="s">
        <v>109</v>
      </c>
      <c r="C64" s="25" t="s">
        <v>725</v>
      </c>
      <c r="D64" s="18">
        <v>60</v>
      </c>
      <c r="E64" s="18">
        <v>90</v>
      </c>
      <c r="F64" t="str">
        <f t="shared" si="0"/>
        <v xml:space="preserve">module:MMPr module:addProp_CompWL module:CompWL_MMPr . module:CompWL_MMPr a schema:PropertyValue ; schema:identifier "Workload" ; schema:name "Aufteilung der Workload in Stunden MMPr" ; schema:valueReference module:WL1_MMPr , module:WL2_MMPr . </v>
      </c>
      <c r="G64" s="10" t="s">
        <v>895</v>
      </c>
      <c r="H64" t="str">
        <f t="shared" si="1"/>
        <v xml:space="preserve">module:WL1_MMPr a schema:PropertyValue ; schema:name "Präsenzstudium"@de ; schema:value 60 . </v>
      </c>
      <c r="I64" s="10" t="s">
        <v>895</v>
      </c>
      <c r="J64" t="str">
        <f t="shared" si="2"/>
        <v>module:WL2_MMPr a schema:PropertyValue ; schema:name "Eigenstudium"@de ; schema:value 90 .</v>
      </c>
      <c r="K64" s="10" t="s">
        <v>895</v>
      </c>
      <c r="L64" t="str">
        <f t="shared" si="3"/>
        <v>module:MMPr module:addProp_CompWL module:CompWL_MMPr . module:CompWL_MMPr a schema:PropertyValue ; schema:identifier "Workload" ; schema:name "Aufteilung der Workload in Stunden MMPr" ; schema:valueReference module:WL1_MMPr , module:WL2_MMPr . module:WL1_MMPr a schema:PropertyValue ; schema:name "Präsenzstudium"@de ; schema:value 60 . module:WL2_MMPr a schema:PropertyValue ; schema:name "Eigenstudium"@de ; schema:value 90 .</v>
      </c>
    </row>
    <row r="65" spans="1:12" x14ac:dyDescent="0.35">
      <c r="A65" s="11" t="s">
        <v>870</v>
      </c>
      <c r="B65" s="4" t="s">
        <v>100</v>
      </c>
      <c r="C65" s="25" t="s">
        <v>725</v>
      </c>
      <c r="D65" s="18">
        <v>60</v>
      </c>
      <c r="E65" s="18">
        <v>90</v>
      </c>
      <c r="F65" t="str">
        <f t="shared" si="0"/>
        <v xml:space="preserve">module:SWQu module:addProp_CompWL module:CompWL_SWQu . module:CompWL_SWQu a schema:PropertyValue ; schema:identifier "Workload" ; schema:name "Aufteilung der Workload in Stunden SWQu" ; schema:valueReference module:WL1_SWQu , module:WL2_SWQu . </v>
      </c>
      <c r="G65" s="10" t="s">
        <v>895</v>
      </c>
      <c r="H65" t="str">
        <f t="shared" si="1"/>
        <v xml:space="preserve">module:WL1_SWQu a schema:PropertyValue ; schema:name "Präsenzstudium"@de ; schema:value 60 . </v>
      </c>
      <c r="I65" s="10" t="s">
        <v>895</v>
      </c>
      <c r="J65" t="str">
        <f t="shared" si="2"/>
        <v>module:WL2_SWQu a schema:PropertyValue ; schema:name "Eigenstudium"@de ; schema:value 90 .</v>
      </c>
      <c r="K65" s="10" t="s">
        <v>895</v>
      </c>
      <c r="L65" t="str">
        <f t="shared" si="3"/>
        <v>module:SWQu module:addProp_CompWL module:CompWL_SWQu . module:CompWL_SWQu a schema:PropertyValue ; schema:identifier "Workload" ; schema:name "Aufteilung der Workload in Stunden SWQu" ; schema:valueReference module:WL1_SWQu , module:WL2_SWQu . module:WL1_SWQu a schema:PropertyValue ; schema:name "Präsenzstudium"@de ; schema:value 60 . module:WL2_SWQu a schema:PropertyValue ; schema:name "Eigenstudium"@de ; schema:value 90 .</v>
      </c>
    </row>
    <row r="66" spans="1:12" x14ac:dyDescent="0.35">
      <c r="A66" s="11" t="s">
        <v>871</v>
      </c>
      <c r="B66" s="4" t="s">
        <v>90</v>
      </c>
      <c r="C66" s="25" t="s">
        <v>725</v>
      </c>
      <c r="D66" s="18">
        <v>60</v>
      </c>
      <c r="E66" s="18">
        <v>90</v>
      </c>
      <c r="F66" t="str">
        <f t="shared" si="0"/>
        <v xml:space="preserve">module:SyEn module:addProp_CompWL module:CompWL_SyEn . module:CompWL_SyEn a schema:PropertyValue ; schema:identifier "Workload" ; schema:name "Aufteilung der Workload in Stunden SyEn" ; schema:valueReference module:WL1_SyEn , module:WL2_SyEn . </v>
      </c>
      <c r="G66" s="10" t="s">
        <v>895</v>
      </c>
      <c r="H66" t="str">
        <f t="shared" si="1"/>
        <v xml:space="preserve">module:WL1_SyEn a schema:PropertyValue ; schema:name "Präsenzstudium"@de ; schema:value 60 . </v>
      </c>
      <c r="I66" s="10" t="s">
        <v>895</v>
      </c>
      <c r="J66" t="str">
        <f t="shared" si="2"/>
        <v>module:WL2_SyEn a schema:PropertyValue ; schema:name "Eigenstudium"@de ; schema:value 90 .</v>
      </c>
      <c r="K66" s="10" t="s">
        <v>895</v>
      </c>
      <c r="L66" t="str">
        <f t="shared" si="3"/>
        <v>module:SyEn module:addProp_CompWL module:CompWL_SyEn . module:CompWL_SyEn a schema:PropertyValue ; schema:identifier "Workload" ; schema:name "Aufteilung der Workload in Stunden SyEn" ; schema:valueReference module:WL1_SyEn , module:WL2_SyEn . module:WL1_SyEn a schema:PropertyValue ; schema:name "Präsenzstudium"@de ; schema:value 60 . module:WL2_SyEn a schema:PropertyValue ; schema:name "Eigenstudium"@de ; schema:value 90 .</v>
      </c>
    </row>
    <row r="67" spans="1:12" x14ac:dyDescent="0.35">
      <c r="A67" s="11" t="s">
        <v>872</v>
      </c>
      <c r="B67" s="4" t="s">
        <v>78</v>
      </c>
      <c r="C67" s="25" t="s">
        <v>725</v>
      </c>
      <c r="D67" s="18">
        <v>60</v>
      </c>
      <c r="E67" s="18">
        <v>90</v>
      </c>
      <c r="F67" t="str">
        <f t="shared" ref="F67:F73" si="4">_xlfn.CONCAT(A67," module:addProp_CompWL module:CompWL_",B67," . module:CompWL_",B67," a schema:PropertyValue ; schema:identifier ",C67,"Workload",C67," ; schema:name ",C67,"Aufteilung der Workload in Stunden ",B67,C67," ; schema:valueReference module:WL1_",B67," , module:WL2_",B67," . ")</f>
        <v xml:space="preserve">module:WBSM module:addProp_CompWL module:CompWL_WBSM . module:CompWL_WBSM a schema:PropertyValue ; schema:identifier "Workload" ; schema:name "Aufteilung der Workload in Stunden WBSM" ; schema:valueReference module:WL1_WBSM , module:WL2_WBSM . </v>
      </c>
      <c r="G67" s="10" t="s">
        <v>895</v>
      </c>
      <c r="H67" t="str">
        <f t="shared" ref="H67:H73" si="5">_xlfn.CONCAT("module:WL1_",$B67," a schema:PropertyValue ; schema:name ",$C67,$D$1,$C67,"@de ; schema:value ",D67," . ")</f>
        <v xml:space="preserve">module:WL1_WBSM a schema:PropertyValue ; schema:name "Präsenzstudium"@de ; schema:value 60 . </v>
      </c>
      <c r="I67" s="10" t="s">
        <v>895</v>
      </c>
      <c r="J67" t="str">
        <f t="shared" ref="J67:J73" si="6">_xlfn.CONCAT("module:WL2_",$B67," a schema:PropertyValue ; schema:name ",$C67,$E$1,$C67,"@de ; schema:value ",E67," .")</f>
        <v>module:WL2_WBSM a schema:PropertyValue ; schema:name "Eigenstudium"@de ; schema:value 90 .</v>
      </c>
      <c r="K67" s="10" t="s">
        <v>895</v>
      </c>
      <c r="L67" t="str">
        <f t="shared" ref="L67:L73" si="7">_xlfn.CONCAT(F67,H67,J67)</f>
        <v>module:WBSM module:addProp_CompWL module:CompWL_WBSM . module:CompWL_WBSM a schema:PropertyValue ; schema:identifier "Workload" ; schema:name "Aufteilung der Workload in Stunden WBSM" ; schema:valueReference module:WL1_WBSM , module:WL2_WBSM . module:WL1_WBSM a schema:PropertyValue ; schema:name "Präsenzstudium"@de ; schema:value 60 . module:WL2_WBSM a schema:PropertyValue ; schema:name "Eigenstudium"@de ; schema:value 90 .</v>
      </c>
    </row>
    <row r="68" spans="1:12" x14ac:dyDescent="0.35">
      <c r="A68" s="11" t="s">
        <v>873</v>
      </c>
      <c r="B68" s="4" t="s">
        <v>68</v>
      </c>
      <c r="C68" s="25" t="s">
        <v>725</v>
      </c>
      <c r="D68" s="18">
        <v>60</v>
      </c>
      <c r="E68" s="18">
        <v>90</v>
      </c>
      <c r="F68" t="str">
        <f t="shared" si="4"/>
        <v xml:space="preserve">module:SG1B module:addProp_CompWL module:CompWL_SG1B . module:CompWL_SG1B a schema:PropertyValue ; schema:identifier "Workload" ; schema:name "Aufteilung der Workload in Stunden SG1B" ; schema:valueReference module:WL1_SG1B , module:WL2_SG1B . </v>
      </c>
      <c r="G68" s="10" t="s">
        <v>895</v>
      </c>
      <c r="H68" t="str">
        <f t="shared" si="5"/>
        <v xml:space="preserve">module:WL1_SG1B a schema:PropertyValue ; schema:name "Präsenzstudium"@de ; schema:value 60 . </v>
      </c>
      <c r="I68" s="10" t="s">
        <v>895</v>
      </c>
      <c r="J68" t="str">
        <f t="shared" si="6"/>
        <v>module:WL2_SG1B a schema:PropertyValue ; schema:name "Eigenstudium"@de ; schema:value 90 .</v>
      </c>
      <c r="K68" s="10" t="s">
        <v>895</v>
      </c>
      <c r="L68" t="str">
        <f t="shared" si="7"/>
        <v>module:SG1B module:addProp_CompWL module:CompWL_SG1B . module:CompWL_SG1B a schema:PropertyValue ; schema:identifier "Workload" ; schema:name "Aufteilung der Workload in Stunden SG1B" ; schema:valueReference module:WL1_SG1B , module:WL2_SG1B . module:WL1_SG1B a schema:PropertyValue ; schema:name "Präsenzstudium"@de ; schema:value 60 . module:WL2_SG1B a schema:PropertyValue ; schema:name "Eigenstudium"@de ; schema:value 90 .</v>
      </c>
    </row>
    <row r="69" spans="1:12" x14ac:dyDescent="0.35">
      <c r="A69" s="11" t="s">
        <v>874</v>
      </c>
      <c r="B69" s="4" t="s">
        <v>56</v>
      </c>
      <c r="C69" s="25" t="s">
        <v>725</v>
      </c>
      <c r="D69" s="18">
        <v>30</v>
      </c>
      <c r="E69" s="18">
        <v>45</v>
      </c>
      <c r="F69" t="str">
        <f t="shared" si="4"/>
        <v xml:space="preserve">module:SG2I module:addProp_CompWL module:CompWL_SG2I . module:CompWL_SG2I a schema:PropertyValue ; schema:identifier "Workload" ; schema:name "Aufteilung der Workload in Stunden SG2I" ; schema:valueReference module:WL1_SG2I , module:WL2_SG2I . </v>
      </c>
      <c r="G69" s="10" t="s">
        <v>895</v>
      </c>
      <c r="H69" t="str">
        <f t="shared" si="5"/>
        <v xml:space="preserve">module:WL1_SG2I a schema:PropertyValue ; schema:name "Präsenzstudium"@de ; schema:value 30 . </v>
      </c>
      <c r="I69" s="10" t="s">
        <v>895</v>
      </c>
      <c r="J69" t="str">
        <f t="shared" si="6"/>
        <v>module:WL2_SG2I a schema:PropertyValue ; schema:name "Eigenstudium"@de ; schema:value 45 .</v>
      </c>
      <c r="K69" s="10" t="s">
        <v>895</v>
      </c>
      <c r="L69" t="str">
        <f t="shared" si="7"/>
        <v>module:SG2I module:addProp_CompWL module:CompWL_SG2I . module:CompWL_SG2I a schema:PropertyValue ; schema:identifier "Workload" ; schema:name "Aufteilung der Workload in Stunden SG2I" ; schema:valueReference module:WL1_SG2I , module:WL2_SG2I . module:WL1_SG2I a schema:PropertyValue ; schema:name "Präsenzstudium"@de ; schema:value 30 . module:WL2_SG2I a schema:PropertyValue ; schema:name "Eigenstudium"@de ; schema:value 45 .</v>
      </c>
    </row>
    <row r="70" spans="1:12" x14ac:dyDescent="0.35">
      <c r="A70" s="11" t="s">
        <v>875</v>
      </c>
      <c r="B70" s="4" t="s">
        <v>47</v>
      </c>
      <c r="C70" s="25" t="s">
        <v>725</v>
      </c>
      <c r="D70" s="18">
        <v>30</v>
      </c>
      <c r="E70" s="18">
        <v>45</v>
      </c>
      <c r="F70" t="str">
        <f t="shared" si="4"/>
        <v xml:space="preserve">module:SG2R module:addProp_CompWL module:CompWL_SG2R . module:CompWL_SG2R a schema:PropertyValue ; schema:identifier "Workload" ; schema:name "Aufteilung der Workload in Stunden SG2R" ; schema:valueReference module:WL1_SG2R , module:WL2_SG2R . </v>
      </c>
      <c r="G70" s="10" t="s">
        <v>895</v>
      </c>
      <c r="H70" t="str">
        <f t="shared" si="5"/>
        <v xml:space="preserve">module:WL1_SG2R a schema:PropertyValue ; schema:name "Präsenzstudium"@de ; schema:value 30 . </v>
      </c>
      <c r="I70" s="10" t="s">
        <v>895</v>
      </c>
      <c r="J70" t="str">
        <f t="shared" si="6"/>
        <v>module:WL2_SG2R a schema:PropertyValue ; schema:name "Eigenstudium"@de ; schema:value 45 .</v>
      </c>
      <c r="K70" s="10" t="s">
        <v>895</v>
      </c>
      <c r="L70" t="str">
        <f t="shared" si="7"/>
        <v>module:SG2R module:addProp_CompWL module:CompWL_SG2R . module:CompWL_SG2R a schema:PropertyValue ; schema:identifier "Workload" ; schema:name "Aufteilung der Workload in Stunden SG2R" ; schema:valueReference module:WL1_SG2R , module:WL2_SG2R . module:WL1_SG2R a schema:PropertyValue ; schema:name "Präsenzstudium"@de ; schema:value 30 . module:WL2_SG2R a schema:PropertyValue ; schema:name "Eigenstudium"@de ; schema:value 45 .</v>
      </c>
    </row>
    <row r="71" spans="1:12" x14ac:dyDescent="0.35">
      <c r="A71" s="11" t="s">
        <v>876</v>
      </c>
      <c r="B71" s="4" t="s">
        <v>35</v>
      </c>
      <c r="C71" s="25" t="s">
        <v>725</v>
      </c>
      <c r="D71" s="18">
        <v>30</v>
      </c>
      <c r="E71" s="18">
        <v>420</v>
      </c>
      <c r="F71" t="str">
        <f t="shared" si="4"/>
        <v xml:space="preserve">module:BPPr module:addProp_CompWL module:CompWL_BPPr . module:CompWL_BPPr a schema:PropertyValue ; schema:identifier "Workload" ; schema:name "Aufteilung der Workload in Stunden BPPr" ; schema:valueReference module:WL1_BPPr , module:WL2_BPPr . </v>
      </c>
      <c r="G71" s="10" t="s">
        <v>895</v>
      </c>
      <c r="H71" t="str">
        <f t="shared" si="5"/>
        <v xml:space="preserve">module:WL1_BPPr a schema:PropertyValue ; schema:name "Präsenzstudium"@de ; schema:value 30 . </v>
      </c>
      <c r="I71" s="10" t="s">
        <v>895</v>
      </c>
      <c r="J71" t="str">
        <f t="shared" si="6"/>
        <v>module:WL2_BPPr a schema:PropertyValue ; schema:name "Eigenstudium"@de ; schema:value 420 .</v>
      </c>
      <c r="K71" s="10" t="s">
        <v>895</v>
      </c>
      <c r="L71" t="str">
        <f t="shared" si="7"/>
        <v>module:BPPr module:addProp_CompWL module:CompWL_BPPr . module:CompWL_BPPr a schema:PropertyValue ; schema:identifier "Workload" ; schema:name "Aufteilung der Workload in Stunden BPPr" ; schema:valueReference module:WL1_BPPr , module:WL2_BPPr . module:WL1_BPPr a schema:PropertyValue ; schema:name "Präsenzstudium"@de ; schema:value 30 . module:WL2_BPPr a schema:PropertyValue ; schema:name "Eigenstudium"@de ; schema:value 420 .</v>
      </c>
    </row>
    <row r="72" spans="1:12" x14ac:dyDescent="0.35">
      <c r="A72" s="11" t="s">
        <v>877</v>
      </c>
      <c r="B72" s="4" t="s">
        <v>24</v>
      </c>
      <c r="C72" s="25" t="s">
        <v>725</v>
      </c>
      <c r="D72" s="18">
        <v>20</v>
      </c>
      <c r="E72" s="18">
        <v>70</v>
      </c>
      <c r="F72" t="str">
        <f t="shared" si="4"/>
        <v xml:space="preserve">module:BaSe module:addProp_CompWL module:CompWL_BaSe . module:CompWL_BaSe a schema:PropertyValue ; schema:identifier "Workload" ; schema:name "Aufteilung der Workload in Stunden BaSe" ; schema:valueReference module:WL1_BaSe , module:WL2_BaSe . </v>
      </c>
      <c r="G72" s="10" t="s">
        <v>895</v>
      </c>
      <c r="H72" t="str">
        <f t="shared" si="5"/>
        <v xml:space="preserve">module:WL1_BaSe a schema:PropertyValue ; schema:name "Präsenzstudium"@de ; schema:value 20 . </v>
      </c>
      <c r="I72" s="10" t="s">
        <v>895</v>
      </c>
      <c r="J72" t="str">
        <f t="shared" si="6"/>
        <v>module:WL2_BaSe a schema:PropertyValue ; schema:name "Eigenstudium"@de ; schema:value 70 .</v>
      </c>
      <c r="K72" s="10" t="s">
        <v>895</v>
      </c>
      <c r="L72" t="str">
        <f t="shared" si="7"/>
        <v>module:BaSe module:addProp_CompWL module:CompWL_BaSe . module:CompWL_BaSe a schema:PropertyValue ; schema:identifier "Workload" ; schema:name "Aufteilung der Workload in Stunden BaSe" ; schema:valueReference module:WL1_BaSe , module:WL2_BaSe . module:WL1_BaSe a schema:PropertyValue ; schema:name "Präsenzstudium"@de ; schema:value 20 . module:WL2_BaSe a schema:PropertyValue ; schema:name "Eigenstudium"@de ; schema:value 70 .</v>
      </c>
    </row>
    <row r="73" spans="1:12" x14ac:dyDescent="0.35">
      <c r="A73" s="11" t="s">
        <v>878</v>
      </c>
      <c r="B73" s="4" t="s">
        <v>11</v>
      </c>
      <c r="C73" s="25" t="s">
        <v>725</v>
      </c>
      <c r="D73" s="18">
        <v>0</v>
      </c>
      <c r="E73" s="18">
        <v>360</v>
      </c>
      <c r="F73" t="str">
        <f t="shared" si="4"/>
        <v xml:space="preserve">module:BaAr module:addProp_CompWL module:CompWL_BaAr . module:CompWL_BaAr a schema:PropertyValue ; schema:identifier "Workload" ; schema:name "Aufteilung der Workload in Stunden BaAr" ; schema:valueReference module:WL1_BaAr , module:WL2_BaAr . </v>
      </c>
      <c r="G73" s="10" t="s">
        <v>895</v>
      </c>
      <c r="H73" t="str">
        <f t="shared" si="5"/>
        <v xml:space="preserve">module:WL1_BaAr a schema:PropertyValue ; schema:name "Präsenzstudium"@de ; schema:value 0 . </v>
      </c>
      <c r="I73" s="10" t="s">
        <v>895</v>
      </c>
      <c r="J73" t="str">
        <f t="shared" si="6"/>
        <v>module:WL2_BaAr a schema:PropertyValue ; schema:name "Eigenstudium"@de ; schema:value 360 .</v>
      </c>
      <c r="K73" s="10" t="s">
        <v>895</v>
      </c>
      <c r="L73" t="str">
        <f t="shared" si="7"/>
        <v>module:BaAr module:addProp_CompWL module:CompWL_BaAr . module:CompWL_BaAr a schema:PropertyValue ; schema:identifier "Workload" ; schema:name "Aufteilung der Workload in Stunden BaAr" ; schema:valueReference module:WL1_BaAr , module:WL2_BaAr . module:WL1_BaAr a schema:PropertyValue ; schema:name "Präsenzstudium"@de ; schema:value 0 . module:WL2_BaAr a schema:PropertyValue ; schema:name "Eigenstudium"@de ; schema:value 360 .</v>
      </c>
    </row>
    <row r="74" spans="1:12" x14ac:dyDescent="0.35">
      <c r="C74" s="25"/>
    </row>
    <row r="75" spans="1:12" x14ac:dyDescent="0.35">
      <c r="C75" s="25"/>
    </row>
    <row r="76" spans="1:12" x14ac:dyDescent="0.35">
      <c r="C76" s="25"/>
    </row>
    <row r="77" spans="1:12" x14ac:dyDescent="0.35">
      <c r="C77" s="25"/>
    </row>
    <row r="78" spans="1:12" x14ac:dyDescent="0.35">
      <c r="C78" s="25"/>
    </row>
    <row r="79" spans="1:12" x14ac:dyDescent="0.35">
      <c r="C79" s="25"/>
    </row>
    <row r="80" spans="1:12" x14ac:dyDescent="0.35">
      <c r="C80" s="25"/>
    </row>
    <row r="81" spans="3:3" x14ac:dyDescent="0.35">
      <c r="C81" s="25"/>
    </row>
    <row r="82" spans="3:3" x14ac:dyDescent="0.35">
      <c r="C82" s="25"/>
    </row>
    <row r="83" spans="3:3" x14ac:dyDescent="0.35">
      <c r="C83" s="25"/>
    </row>
    <row r="84" spans="3:3" x14ac:dyDescent="0.35">
      <c r="C84" s="25"/>
    </row>
    <row r="85" spans="3:3" x14ac:dyDescent="0.35">
      <c r="C85" s="25"/>
    </row>
    <row r="86" spans="3:3" x14ac:dyDescent="0.35">
      <c r="C86" s="25"/>
    </row>
    <row r="87" spans="3:3" x14ac:dyDescent="0.35">
      <c r="C87" s="25"/>
    </row>
    <row r="88" spans="3:3" x14ac:dyDescent="0.35">
      <c r="C88" s="25"/>
    </row>
    <row r="89" spans="3:3" x14ac:dyDescent="0.35">
      <c r="C89" s="25"/>
    </row>
    <row r="90" spans="3:3" x14ac:dyDescent="0.35">
      <c r="C90" s="25"/>
    </row>
    <row r="91" spans="3:3" x14ac:dyDescent="0.35">
      <c r="C91" s="25"/>
    </row>
    <row r="92" spans="3:3" x14ac:dyDescent="0.35">
      <c r="C92" s="25"/>
    </row>
    <row r="93" spans="3:3" x14ac:dyDescent="0.35">
      <c r="C93" s="25"/>
    </row>
    <row r="94" spans="3:3" x14ac:dyDescent="0.35">
      <c r="C94" s="25"/>
    </row>
    <row r="95" spans="3:3" x14ac:dyDescent="0.35">
      <c r="C95" s="25"/>
    </row>
    <row r="96" spans="3:3" x14ac:dyDescent="0.35">
      <c r="C96" s="25"/>
    </row>
    <row r="97" spans="3:3" x14ac:dyDescent="0.35">
      <c r="C97" s="25"/>
    </row>
    <row r="98" spans="3:3" x14ac:dyDescent="0.35">
      <c r="C98" s="25"/>
    </row>
    <row r="99" spans="3:3" x14ac:dyDescent="0.35">
      <c r="C99" s="25"/>
    </row>
    <row r="100" spans="3:3" x14ac:dyDescent="0.35">
      <c r="C100" s="25"/>
    </row>
    <row r="101" spans="3:3" x14ac:dyDescent="0.35">
      <c r="C101" s="25"/>
    </row>
    <row r="102" spans="3:3" x14ac:dyDescent="0.35">
      <c r="C102" s="25"/>
    </row>
    <row r="103" spans="3:3" x14ac:dyDescent="0.35">
      <c r="C103" s="25"/>
    </row>
    <row r="104" spans="3:3" x14ac:dyDescent="0.35">
      <c r="C104" s="25"/>
    </row>
    <row r="105" spans="3:3" x14ac:dyDescent="0.35">
      <c r="C105" s="25"/>
    </row>
    <row r="106" spans="3:3" x14ac:dyDescent="0.35">
      <c r="C106" s="25"/>
    </row>
    <row r="107" spans="3:3" x14ac:dyDescent="0.35">
      <c r="C107" s="25"/>
    </row>
    <row r="108" spans="3:3" x14ac:dyDescent="0.35">
      <c r="C108" s="25"/>
    </row>
    <row r="109" spans="3:3" x14ac:dyDescent="0.35">
      <c r="C109" s="25"/>
    </row>
    <row r="110" spans="3:3" x14ac:dyDescent="0.35">
      <c r="C110" s="25"/>
    </row>
    <row r="111" spans="3:3" x14ac:dyDescent="0.35">
      <c r="C111" s="25"/>
    </row>
    <row r="112" spans="3:3" x14ac:dyDescent="0.35">
      <c r="C112" s="25"/>
    </row>
    <row r="113" spans="3:3" x14ac:dyDescent="0.35">
      <c r="C113" s="25"/>
    </row>
    <row r="114" spans="3:3" x14ac:dyDescent="0.35">
      <c r="C114" s="25"/>
    </row>
    <row r="115" spans="3:3" x14ac:dyDescent="0.35">
      <c r="C115" s="25"/>
    </row>
    <row r="116" spans="3:3" x14ac:dyDescent="0.35">
      <c r="C116" s="25"/>
    </row>
    <row r="117" spans="3:3" x14ac:dyDescent="0.35">
      <c r="C117" s="25"/>
    </row>
    <row r="118" spans="3:3" x14ac:dyDescent="0.35">
      <c r="C118" s="25"/>
    </row>
    <row r="119" spans="3:3" x14ac:dyDescent="0.35">
      <c r="C119" s="25"/>
    </row>
    <row r="120" spans="3:3" x14ac:dyDescent="0.35">
      <c r="C120" s="25"/>
    </row>
    <row r="121" spans="3:3" x14ac:dyDescent="0.35">
      <c r="C121" s="25"/>
    </row>
    <row r="122" spans="3:3" x14ac:dyDescent="0.35">
      <c r="C122" s="25"/>
    </row>
    <row r="123" spans="3:3" x14ac:dyDescent="0.35">
      <c r="C123" s="25"/>
    </row>
    <row r="124" spans="3:3" x14ac:dyDescent="0.35">
      <c r="C124" s="25"/>
    </row>
    <row r="125" spans="3:3" x14ac:dyDescent="0.35">
      <c r="C125" s="25"/>
    </row>
    <row r="126" spans="3:3" x14ac:dyDescent="0.35">
      <c r="C126" s="25"/>
    </row>
    <row r="127" spans="3:3" x14ac:dyDescent="0.35">
      <c r="C127" s="25"/>
    </row>
    <row r="128" spans="3:3" x14ac:dyDescent="0.35">
      <c r="C128" s="25"/>
    </row>
    <row r="129" spans="3:3" x14ac:dyDescent="0.35">
      <c r="C129" s="25"/>
    </row>
    <row r="130" spans="3:3" x14ac:dyDescent="0.35">
      <c r="C130" s="25"/>
    </row>
    <row r="131" spans="3:3" x14ac:dyDescent="0.35">
      <c r="C131" s="25"/>
    </row>
    <row r="132" spans="3:3" x14ac:dyDescent="0.35">
      <c r="C132" s="25"/>
    </row>
    <row r="133" spans="3:3" x14ac:dyDescent="0.35">
      <c r="C133" s="25"/>
    </row>
    <row r="134" spans="3:3" x14ac:dyDescent="0.35">
      <c r="C134" s="25"/>
    </row>
    <row r="135" spans="3:3" x14ac:dyDescent="0.35">
      <c r="C135" s="25"/>
    </row>
    <row r="136" spans="3:3" x14ac:dyDescent="0.35">
      <c r="C136" s="25"/>
    </row>
    <row r="137" spans="3:3" x14ac:dyDescent="0.35">
      <c r="C137" s="25"/>
    </row>
    <row r="138" spans="3:3" x14ac:dyDescent="0.35">
      <c r="C138" s="25"/>
    </row>
    <row r="139" spans="3:3" x14ac:dyDescent="0.35">
      <c r="C139" s="25"/>
    </row>
    <row r="140" spans="3:3" x14ac:dyDescent="0.35">
      <c r="C140" s="25"/>
    </row>
    <row r="141" spans="3:3" x14ac:dyDescent="0.35">
      <c r="C141" s="25"/>
    </row>
    <row r="142" spans="3:3" x14ac:dyDescent="0.35">
      <c r="C142" s="25"/>
    </row>
    <row r="143" spans="3:3" x14ac:dyDescent="0.35">
      <c r="C143" s="25"/>
    </row>
    <row r="144" spans="3:3" x14ac:dyDescent="0.35">
      <c r="C144" s="25"/>
    </row>
    <row r="145" spans="3:3" x14ac:dyDescent="0.35">
      <c r="C145" s="25"/>
    </row>
    <row r="146" spans="3:3" x14ac:dyDescent="0.35">
      <c r="C146" s="25"/>
    </row>
    <row r="147" spans="3:3" x14ac:dyDescent="0.35">
      <c r="C147" s="25"/>
    </row>
    <row r="148" spans="3:3" x14ac:dyDescent="0.35">
      <c r="C148" s="25"/>
    </row>
    <row r="149" spans="3:3" x14ac:dyDescent="0.35">
      <c r="C149" s="25"/>
    </row>
    <row r="150" spans="3:3" x14ac:dyDescent="0.35">
      <c r="C150" s="25"/>
    </row>
    <row r="151" spans="3:3" x14ac:dyDescent="0.35">
      <c r="C151" s="25"/>
    </row>
    <row r="152" spans="3:3" x14ac:dyDescent="0.35">
      <c r="C152" s="25"/>
    </row>
    <row r="153" spans="3:3" x14ac:dyDescent="0.35">
      <c r="C153" s="25"/>
    </row>
    <row r="154" spans="3:3" x14ac:dyDescent="0.35">
      <c r="C154" s="25"/>
    </row>
    <row r="155" spans="3:3" x14ac:dyDescent="0.35">
      <c r="C155" s="25"/>
    </row>
    <row r="156" spans="3:3" x14ac:dyDescent="0.35">
      <c r="C156" s="25"/>
    </row>
    <row r="157" spans="3:3" x14ac:dyDescent="0.35">
      <c r="C157" s="25"/>
    </row>
    <row r="158" spans="3:3" x14ac:dyDescent="0.35">
      <c r="C158" s="25"/>
    </row>
    <row r="159" spans="3:3" x14ac:dyDescent="0.35">
      <c r="C159" s="25"/>
    </row>
    <row r="160" spans="3:3" x14ac:dyDescent="0.35">
      <c r="C160" s="25"/>
    </row>
    <row r="161" spans="3:3" x14ac:dyDescent="0.35">
      <c r="C161" s="25"/>
    </row>
    <row r="162" spans="3:3" x14ac:dyDescent="0.35">
      <c r="C162" s="25"/>
    </row>
    <row r="163" spans="3:3" x14ac:dyDescent="0.35">
      <c r="C163" s="25"/>
    </row>
    <row r="164" spans="3:3" x14ac:dyDescent="0.35">
      <c r="C164" s="25"/>
    </row>
    <row r="165" spans="3:3" x14ac:dyDescent="0.35">
      <c r="C165" s="25"/>
    </row>
    <row r="166" spans="3:3" x14ac:dyDescent="0.35">
      <c r="C166" s="25"/>
    </row>
    <row r="167" spans="3:3" x14ac:dyDescent="0.35">
      <c r="C167" s="25"/>
    </row>
  </sheetData>
  <pageMargins left="0.7" right="0.7" top="0.78740157499999996" bottom="0.78740157499999996"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D1B5-BD0F-4D87-9EFF-3AA368605138}">
  <dimension ref="A1:P167"/>
  <sheetViews>
    <sheetView topLeftCell="F1" workbookViewId="0">
      <selection activeCell="P2" sqref="P2:P73"/>
    </sheetView>
  </sheetViews>
  <sheetFormatPr baseColWidth="10" defaultRowHeight="14.5" x14ac:dyDescent="0.35"/>
  <cols>
    <col min="1" max="1" width="12.1796875" style="4" customWidth="1"/>
    <col min="3" max="3" width="5.7265625" style="18" customWidth="1"/>
    <col min="4" max="4" width="37.54296875" style="18" customWidth="1"/>
    <col min="5" max="5" width="76.26953125" style="18" bestFit="1" customWidth="1"/>
    <col min="6" max="6" width="27.90625" customWidth="1"/>
    <col min="7" max="7" width="30.36328125" bestFit="1" customWidth="1"/>
    <col min="8" max="8" width="25.36328125" customWidth="1"/>
    <col min="9" max="9" width="30.453125" customWidth="1"/>
    <col min="10" max="10" width="29.08984375" customWidth="1"/>
    <col min="11" max="11" width="30.36328125" bestFit="1" customWidth="1"/>
    <col min="12" max="12" width="13.6328125" customWidth="1"/>
    <col min="13" max="13" width="4.7265625" customWidth="1"/>
    <col min="14" max="14" width="40.453125" customWidth="1"/>
    <col min="15" max="15" width="4.7265625" customWidth="1"/>
    <col min="16" max="16" width="62" customWidth="1"/>
  </cols>
  <sheetData>
    <row r="1" spans="1:16" s="10" customFormat="1" x14ac:dyDescent="0.35">
      <c r="A1" s="10" t="s">
        <v>694</v>
      </c>
      <c r="B1" s="10" t="s">
        <v>693</v>
      </c>
      <c r="C1" s="12" t="s">
        <v>725</v>
      </c>
      <c r="D1" s="20" t="s">
        <v>986</v>
      </c>
      <c r="E1" s="20" t="s">
        <v>987</v>
      </c>
      <c r="F1" s="10" t="s">
        <v>991</v>
      </c>
      <c r="G1" s="20" t="s">
        <v>988</v>
      </c>
      <c r="H1" s="10" t="s">
        <v>992</v>
      </c>
      <c r="I1" s="20" t="s">
        <v>989</v>
      </c>
      <c r="J1" s="10" t="s">
        <v>993</v>
      </c>
      <c r="K1" s="20" t="s">
        <v>990</v>
      </c>
      <c r="M1" s="10" t="s">
        <v>895</v>
      </c>
      <c r="N1" s="38" t="s">
        <v>994</v>
      </c>
      <c r="O1" s="10" t="s">
        <v>895</v>
      </c>
      <c r="P1" s="23" t="s">
        <v>896</v>
      </c>
    </row>
    <row r="2" spans="1:16" x14ac:dyDescent="0.35">
      <c r="A2" s="11" t="s">
        <v>807</v>
      </c>
      <c r="B2" s="4" t="s">
        <v>486</v>
      </c>
      <c r="C2" s="25" t="s">
        <v>725</v>
      </c>
      <c r="D2" t="str">
        <f>_xlfn.CONCAT(A2," module:addProp_TeachingForms module:TeachingForms_",B2," . module:TeachingForms_",B2," a schema:ItemList ; schema:identifier ",C2,"TeachingForms",C2," ; schema:name ",C2,"Lehr-Lernmethoden ",B2,C2," ")</f>
        <v xml:space="preserve">module:MIK1 module:addProp_TeachingForms module:TeachingForms_MIK1 . module:TeachingForms_MIK1 a schema:ItemList ; schema:identifier "TeachingForms" ; schema:name "Lehr-Lernmethoden MIK1" </v>
      </c>
      <c r="E2" t="str">
        <f>_xlfn.CONCAT(IF(F2="","",_xlfn.CONCAT("; schema:itemListElement module:TF1_",B2)), IF(H2="","",_xlfn.CONCAT(", module:TF2_",B2)),IF(J2=""," . ",_xlfn.CONCAT(", module:TF3_",B2," .")))</f>
        <v xml:space="preserve">; schema:itemListElement module:TF1_MIK1 . </v>
      </c>
      <c r="F2" t="s">
        <v>911</v>
      </c>
      <c r="G2" s="9" t="str">
        <f>IF(F2="","",_xlfn.CONCAT("module:TF1_",$B2," a schema:ListItem ; schema:name ",$C2,F2,$C2,"@de ; schema:position ","1 . "))</f>
        <v xml:space="preserve">module:TF1_MIK1 a schema:ListItem ; schema:name "Tafel und Kreide"@de ; schema:position 1 . </v>
      </c>
      <c r="I2" s="9" t="str">
        <f>IF(H2="","",_xlfn.CONCAT("module:TF2_",$B2," a schema:ListItem ; schema:name ",$C2,H2,$C2,"@de ; schema:position ","2 . "))</f>
        <v/>
      </c>
      <c r="K2" s="9" t="str">
        <f>IF(J2="","",_xlfn.CONCAT("module:TF3_",$B2," a schema:ListItem ; schema:name ",$C2,J2,$C2,"@de ; schema:position ","3 . "))</f>
        <v/>
      </c>
      <c r="M2" s="10" t="s">
        <v>895</v>
      </c>
      <c r="N2" t="str">
        <f>_xlfn.CONCAT(G2,I2,K2)</f>
        <v xml:space="preserve">module:TF1_MIK1 a schema:ListItem ; schema:name "Tafel und Kreide"@de ; schema:position 1 . </v>
      </c>
      <c r="O2" s="10" t="s">
        <v>895</v>
      </c>
      <c r="P2" t="str">
        <f>_xlfn.CONCAT(D2,E2,N2)</f>
        <v xml:space="preserve">module:MIK1 module:addProp_TeachingForms module:TeachingForms_MIK1 . module:TeachingForms_MIK1 a schema:ItemList ; schema:identifier "TeachingForms" ; schema:name "Lehr-Lernmethoden MIK1" ; schema:itemListElement module:TF1_MIK1 . module:TF1_MIK1 a schema:ListItem ; schema:name "Tafel und Kreide"@de ; schema:position 1 . </v>
      </c>
    </row>
    <row r="3" spans="1:16" x14ac:dyDescent="0.35">
      <c r="A3" s="11" t="s">
        <v>808</v>
      </c>
      <c r="B3" s="4" t="s">
        <v>585</v>
      </c>
      <c r="C3" s="25" t="s">
        <v>725</v>
      </c>
      <c r="D3" t="str">
        <f t="shared" ref="D3:D66" si="0">_xlfn.CONCAT(A3," module:addProp_TeachingForms module:TeachingForms_",B3," . module:TeachingForms_",B3," a schema:ItemList ; schema:identifier ",C3,"TeachingForms",C3," ; schema:name ",C3,"Lehr-Lernmethoden ",B3,C3," ")</f>
        <v xml:space="preserve">module:ADIK module:addProp_TeachingForms module:TeachingForms_ADIK . module:TeachingForms_ADIK a schema:ItemList ; schema:identifier "TeachingForms" ; schema:name "Lehr-Lernmethoden ADIK" </v>
      </c>
      <c r="E3" t="str">
        <f t="shared" ref="E3:E66" si="1">_xlfn.CONCAT(IF(F3="","",_xlfn.CONCAT("; schema:itemListElement module:TF1_",B3)), IF(H3="","",_xlfn.CONCAT(", module:TF2_",B3)),IF(J3=""," . ",_xlfn.CONCAT(", module:TF3_",B3," .")))</f>
        <v>; schema:itemListElement module:TF1_ADIK, module:TF2_ADIK, module:TF3_ADIK .</v>
      </c>
      <c r="F3" t="s">
        <v>911</v>
      </c>
      <c r="G3" s="9" t="str">
        <f t="shared" ref="G3:G66" si="2">IF(F3="","",_xlfn.CONCAT("module:TF1_",$B3," a schema:ListItem ; schema:name ",$C3,F3,$C3,"@de ; schema:position ","1 . "))</f>
        <v xml:space="preserve">module:TF1_ADIK a schema:ListItem ; schema:name "Tafel und Kreide"@de ; schema:position 1 . </v>
      </c>
      <c r="H3" t="s">
        <v>983</v>
      </c>
      <c r="I3" s="9" t="str">
        <f t="shared" ref="I3:I66" si="3">IF(H3="","",_xlfn.CONCAT("module:TF2_",$B3," a schema:ListItem ; schema:name ",$C3,H3,$C3,"@de ; schema:position ","2 . "))</f>
        <v xml:space="preserve">module:TF2_ADIK a schema:ListItem ; schema:name "Overhead-Projektor und Beamer"@de ; schema:position 2 . </v>
      </c>
      <c r="J3" t="s">
        <v>914</v>
      </c>
      <c r="K3" s="9" t="str">
        <f t="shared" ref="K3:K66" si="4">IF(J3="","",_xlfn.CONCAT("module:TF3_",$B3," a schema:ListItem ; schema:name ",$C3,J3,$C3,"@de ; schema:position ","3 . "))</f>
        <v xml:space="preserve">module:TF3_ADIK a schema:ListItem ; schema:name "Internet- und rechnergestützte Beispiele und Simulationen"@de ; schema:position 3 . </v>
      </c>
      <c r="M3" s="10" t="s">
        <v>895</v>
      </c>
      <c r="N3" t="str">
        <f t="shared" ref="N3:N66" si="5">_xlfn.CONCAT(G3,I3,K3)</f>
        <v xml:space="preserve">module:TF1_ADIK a schema:ListItem ; schema:name "Tafel und Kreide"@de ; schema:position 1 . module:TF2_ADIK a schema:ListItem ; schema:name "Overhead-Projektor und Beamer"@de ; schema:position 2 . module:TF3_ADIK a schema:ListItem ; schema:name "Internet- und rechnergestützte Beispiele und Simulationen"@de ; schema:position 3 . </v>
      </c>
      <c r="O3" s="10" t="s">
        <v>895</v>
      </c>
      <c r="P3" t="str">
        <f t="shared" ref="P3:P66" si="6">_xlfn.CONCAT(D3,E3,N3)</f>
        <v xml:space="preserve">module:ADIK module:addProp_TeachingForms module:TeachingForms_ADIK . module:TeachingForms_ADIK a schema:ItemList ; schema:identifier "TeachingForms" ; schema:name "Lehr-Lernmethoden ADIK" ; schema:itemListElement module:TF1_ADIK, module:TF2_ADIK, module:TF3_ADIK .module:TF1_ADIK a schema:ListItem ; schema:name "Tafel und Kreide"@de ; schema:position 1 . module:TF2_ADIK a schema:ListItem ; schema:name "Overhead-Projektor und Beamer"@de ; schema:position 2 . module:TF3_ADIK a schema:ListItem ; schema:name "Internet- und rechnergestützte Beispiele und Simulationen"@de ; schema:position 3 . </v>
      </c>
    </row>
    <row r="4" spans="1:16" x14ac:dyDescent="0.35">
      <c r="A4" s="11" t="s">
        <v>809</v>
      </c>
      <c r="B4" s="4" t="s">
        <v>578</v>
      </c>
      <c r="C4" s="25" t="s">
        <v>725</v>
      </c>
      <c r="D4" t="str">
        <f t="shared" si="0"/>
        <v xml:space="preserve">module:InLo module:addProp_TeachingForms module:TeachingForms_InLo . module:TeachingForms_InLo a schema:ItemList ; schema:identifier "TeachingForms" ; schema:name "Lehr-Lernmethoden InLo" </v>
      </c>
      <c r="E4" t="str">
        <f t="shared" si="1"/>
        <v xml:space="preserve">; schema:itemListElement module:TF1_InLo, module:TF2_InLo . </v>
      </c>
      <c r="F4" t="s">
        <v>915</v>
      </c>
      <c r="G4" s="9" t="str">
        <f t="shared" si="2"/>
        <v xml:space="preserve">module:TF1_InLo a schema:ListItem ; schema:name "Vorlesung mit gemischten Medien (überwiegend Tafel auch Beamer und Folien)"@de ; schema:position 1 . </v>
      </c>
      <c r="H4" t="s">
        <v>916</v>
      </c>
      <c r="I4" s="9" t="str">
        <f t="shared" si="3"/>
        <v xml:space="preserve">module:TF2_InLo a schema:ListItem ; schema:name "Übungen an der Tafel."@de ; schema:position 2 . </v>
      </c>
      <c r="K4" s="9" t="str">
        <f t="shared" si="4"/>
        <v/>
      </c>
      <c r="M4" s="10" t="s">
        <v>895</v>
      </c>
      <c r="N4" t="str">
        <f t="shared" si="5"/>
        <v xml:space="preserve">module:TF1_InLo a schema:ListItem ; schema:name "Vorlesung mit gemischten Medien (überwiegend Tafel auch Beamer und Folien)"@de ; schema:position 1 . module:TF2_InLo a schema:ListItem ; schema:name "Übungen an der Tafel."@de ; schema:position 2 . </v>
      </c>
      <c r="O4" s="10" t="s">
        <v>895</v>
      </c>
      <c r="P4" t="str">
        <f t="shared" si="6"/>
        <v xml:space="preserve">module:InLo module:addProp_TeachingForms module:TeachingForms_InLo . module:TeachingForms_InLo a schema:ItemList ; schema:identifier "TeachingForms" ; schema:name "Lehr-Lernmethoden InLo" ; schema:itemListElement module:TF1_InLo, module:TF2_InLo . module:TF1_InLo a schema:ListItem ; schema:name "Vorlesung mit gemischten Medien (überwiegend Tafel auch Beamer und Folien)"@de ; schema:position 1 . module:TF2_InLo a schema:ListItem ; schema:name "Übungen an der Tafel."@de ; schema:position 2 . </v>
      </c>
    </row>
    <row r="5" spans="1:16" x14ac:dyDescent="0.35">
      <c r="A5" s="11" t="s">
        <v>810</v>
      </c>
      <c r="B5" s="4" t="s">
        <v>570</v>
      </c>
      <c r="C5" s="25" t="s">
        <v>725</v>
      </c>
      <c r="D5" t="str">
        <f t="shared" si="0"/>
        <v xml:space="preserve">module:PIK1 module:addProp_TeachingForms module:TeachingForms_PIK1 . module:TeachingForms_PIK1 a schema:ItemList ; schema:identifier "TeachingForms" ; schema:name "Lehr-Lernmethoden PIK1" </v>
      </c>
      <c r="E5" t="str">
        <f t="shared" si="1"/>
        <v xml:space="preserve">; schema:itemListElement module:TF1_PIK1, module:TF2_PIK1 . </v>
      </c>
      <c r="F5" t="s">
        <v>917</v>
      </c>
      <c r="G5" s="9" t="str">
        <f t="shared" si="2"/>
        <v xml:space="preserve">module:TF1_PIK1 a schema:ListItem ; schema:name "Vorlesung mit gemischten Medien (überwiegend Tafel, Folien, Beamer)"@de ; schema:position 1 . </v>
      </c>
      <c r="H5" t="s">
        <v>918</v>
      </c>
      <c r="I5" s="9" t="str">
        <f t="shared" si="3"/>
        <v xml:space="preserve">module:TF2_PIK1 a schema:ListItem ; schema:name "Übungen am Computer "@de ; schema:position 2 . </v>
      </c>
      <c r="K5" s="9" t="str">
        <f t="shared" si="4"/>
        <v/>
      </c>
      <c r="M5" s="10" t="s">
        <v>895</v>
      </c>
      <c r="N5" t="str">
        <f t="shared" si="5"/>
        <v xml:space="preserve">module:TF1_PIK1 a schema:ListItem ; schema:name "Vorlesung mit gemischten Medien (überwiegend Tafel, Folien, Beamer)"@de ; schema:position 1 . module:TF2_PIK1 a schema:ListItem ; schema:name "Übungen am Computer "@de ; schema:position 2 . </v>
      </c>
      <c r="O5" s="10" t="s">
        <v>895</v>
      </c>
      <c r="P5" t="str">
        <f t="shared" si="6"/>
        <v xml:space="preserve">module:PIK1 module:addProp_TeachingForms module:TeachingForms_PIK1 . module:TeachingForms_PIK1 a schema:ItemList ; schema:identifier "TeachingForms" ; schema:name "Lehr-Lernmethoden PIK1" ; schema:itemListElement module:TF1_PIK1, module:TF2_PIK1 . module:TF1_PIK1 a schema:ListItem ; schema:name "Vorlesung mit gemischten Medien (überwiegend Tafel, Folien, Beamer)"@de ; schema:position 1 . module:TF2_PIK1 a schema:ListItem ; schema:name "Übungen am Computer "@de ; schema:position 2 . </v>
      </c>
    </row>
    <row r="6" spans="1:16" x14ac:dyDescent="0.35">
      <c r="A6" s="11" t="s">
        <v>811</v>
      </c>
      <c r="B6" s="4" t="s">
        <v>564</v>
      </c>
      <c r="C6" s="25" t="s">
        <v>725</v>
      </c>
      <c r="D6" t="str">
        <f t="shared" si="0"/>
        <v xml:space="preserve">module:TIMT module:addProp_TeachingForms module:TeachingForms_TIMT . module:TeachingForms_TIMT a schema:ItemList ; schema:identifier "TeachingForms" ; schema:name "Lehr-Lernmethoden TIMT" </v>
      </c>
      <c r="E6" t="str">
        <f t="shared" si="1"/>
        <v xml:space="preserve">; schema:itemListElement module:TF1_TIMT, module:TF2_TIMT . </v>
      </c>
      <c r="F6" t="s">
        <v>919</v>
      </c>
      <c r="G6" s="9" t="str">
        <f t="shared" si="2"/>
        <v xml:space="preserve">module:TF1_TIMT a schema:ListItem ; schema:name "Beamer und Audiotechnik in den Vorlesungen"@de ; schema:position 1 . </v>
      </c>
      <c r="H6" t="s">
        <v>920</v>
      </c>
      <c r="I6" s="9" t="str">
        <f t="shared" si="3"/>
        <v xml:space="preserve">module:TF2_TIMT a schema:ListItem ; schema:name "Übungen am Computer"@de ; schema:position 2 . </v>
      </c>
      <c r="K6" s="9" t="str">
        <f t="shared" si="4"/>
        <v/>
      </c>
      <c r="M6" s="10" t="s">
        <v>895</v>
      </c>
      <c r="N6" t="str">
        <f t="shared" si="5"/>
        <v xml:space="preserve">module:TF1_TIMT a schema:ListItem ; schema:name "Beamer und Audiotechnik in den Vorlesungen"@de ; schema:position 1 . module:TF2_TIMT a schema:ListItem ; schema:name "Übungen am Computer"@de ; schema:position 2 . </v>
      </c>
      <c r="O6" s="10" t="s">
        <v>895</v>
      </c>
      <c r="P6" t="str">
        <f t="shared" si="6"/>
        <v xml:space="preserve">module:TIMT module:addProp_TeachingForms module:TeachingForms_TIMT . module:TeachingForms_TIMT a schema:ItemList ; schema:identifier "TeachingForms" ; schema:name "Lehr-Lernmethoden TIMT" ; schema:itemListElement module:TF1_TIMT, module:TF2_TIMT . module:TF1_TIMT a schema:ListItem ; schema:name "Beamer und Audiotechnik in den Vorlesungen"@de ; schema:position 1 . module:TF2_TIMT a schema:ListItem ; schema:name "Übungen am Computer"@de ; schema:position 2 . </v>
      </c>
    </row>
    <row r="7" spans="1:16" x14ac:dyDescent="0.35">
      <c r="A7" s="11" t="s">
        <v>812</v>
      </c>
      <c r="B7" s="4" t="s">
        <v>554</v>
      </c>
      <c r="C7" s="25" t="s">
        <v>725</v>
      </c>
      <c r="D7" t="str">
        <f t="shared" si="0"/>
        <v xml:space="preserve">module:PSIK module:addProp_TeachingForms module:TeachingForms_PSIK . module:TeachingForms_PSIK a schema:ItemList ; schema:identifier "TeachingForms" ; schema:name "Lehr-Lernmethoden PSIK" </v>
      </c>
      <c r="E7" t="str">
        <f t="shared" si="1"/>
        <v>; schema:itemListElement module:TF1_PSIK, module:TF2_PSIK, module:TF3_PSIK .</v>
      </c>
      <c r="F7" t="s">
        <v>921</v>
      </c>
      <c r="G7" s="9" t="str">
        <f t="shared" si="2"/>
        <v xml:space="preserve">module:TF1_PSIK a schema:ListItem ; schema:name "Angeleitete und selbstorganisierte Gruppenarbeit"@de ; schema:position 1 . </v>
      </c>
      <c r="H7" t="s">
        <v>922</v>
      </c>
      <c r="I7" s="9" t="str">
        <f t="shared" si="3"/>
        <v xml:space="preserve">module:TF2_PSIK a schema:ListItem ; schema:name "Laborübungen"@de ; schema:position 2 . </v>
      </c>
      <c r="J7" t="s">
        <v>923</v>
      </c>
      <c r="K7" s="9" t="str">
        <f t="shared" si="4"/>
        <v xml:space="preserve">module:TF3_PSIK a schema:ListItem ; schema:name "Web-basierte Unterstützung."@de ; schema:position 3 . </v>
      </c>
      <c r="M7" s="10" t="s">
        <v>895</v>
      </c>
      <c r="N7" t="str">
        <f t="shared" si="5"/>
        <v xml:space="preserve">module:TF1_PSIK a schema:ListItem ; schema:name "Angeleitete und selbstorganisierte Gruppenarbeit"@de ; schema:position 1 . module:TF2_PSIK a schema:ListItem ; schema:name "Laborübungen"@de ; schema:position 2 . module:TF3_PSIK a schema:ListItem ; schema:name "Web-basierte Unterstützung."@de ; schema:position 3 . </v>
      </c>
      <c r="O7" s="10" t="s">
        <v>895</v>
      </c>
      <c r="P7" t="str">
        <f t="shared" si="6"/>
        <v xml:space="preserve">module:PSIK module:addProp_TeachingForms module:TeachingForms_PSIK . module:TeachingForms_PSIK a schema:ItemList ; schema:identifier "TeachingForms" ; schema:name "Lehr-Lernmethoden PSIK" ; schema:itemListElement module:TF1_PSIK, module:TF2_PSIK, module:TF3_PSIK .module:TF1_PSIK a schema:ListItem ; schema:name "Angeleitete und selbstorganisierte Gruppenarbeit"@de ; schema:position 1 . module:TF2_PSIK a schema:ListItem ; schema:name "Laborübungen"@de ; schema:position 2 . module:TF3_PSIK a schema:ListItem ; schema:name "Web-basierte Unterstützung."@de ; schema:position 3 . </v>
      </c>
    </row>
    <row r="8" spans="1:16" x14ac:dyDescent="0.35">
      <c r="A8" s="11" t="s">
        <v>813</v>
      </c>
      <c r="B8" s="4" t="s">
        <v>544</v>
      </c>
      <c r="C8" s="25" t="s">
        <v>725</v>
      </c>
      <c r="D8" t="str">
        <f t="shared" si="0"/>
        <v xml:space="preserve">module:EnIK module:addProp_TeachingForms module:TeachingForms_EnIK . module:TeachingForms_EnIK a schema:ItemList ; schema:identifier "TeachingForms" ; schema:name "Lehr-Lernmethoden EnIK" </v>
      </c>
      <c r="E8" t="str">
        <f t="shared" si="1"/>
        <v>; schema:itemListElement module:TF1_EnIK, module:TF2_EnIK, module:TF3_EnIK .</v>
      </c>
      <c r="F8" t="s">
        <v>924</v>
      </c>
      <c r="G8" s="9" t="str">
        <f t="shared" si="2"/>
        <v xml:space="preserve">module:TF1_EnIK a schema:ListItem ; schema:name "Seminaristische Unterrichtsform im Wechsel verschiedener Sprachtätigkeiten unter Einbeziehung des Sprachlabors und entsprechender Unterrichtsmittel"@de ; schema:position 1 . </v>
      </c>
      <c r="H8" t="s">
        <v>925</v>
      </c>
      <c r="I8" s="9" t="str">
        <f t="shared" si="3"/>
        <v xml:space="preserve">module:TF2_EnIK a schema:ListItem ; schema:name "Integration von Selbststudienteilen"@de ; schema:position 2 . </v>
      </c>
      <c r="J8" t="s">
        <v>926</v>
      </c>
      <c r="K8" s="9" t="str">
        <f t="shared" si="4"/>
        <v xml:space="preserve">module:TF3_EnIK a schema:ListItem ; schema:name "Online-Learning und selbständigen Internetrecherchen"@de ; schema:position 3 . </v>
      </c>
      <c r="M8" s="10" t="s">
        <v>895</v>
      </c>
      <c r="N8" t="str">
        <f t="shared" si="5"/>
        <v xml:space="preserve">module:TF1_EnIK a schema:ListItem ; schema:name "Seminaristische Unterrichtsform im Wechsel verschiedener Sprachtätigkeiten unter Einbeziehung des Sprachlabors und entsprechender Unterrichtsmittel"@de ; schema:position 1 . module:TF2_EnIK a schema:ListItem ; schema:name "Integration von Selbststudienteilen"@de ; schema:position 2 . module:TF3_EnIK a schema:ListItem ; schema:name "Online-Learning und selbständigen Internetrecherchen"@de ; schema:position 3 . </v>
      </c>
      <c r="O8" s="10" t="s">
        <v>895</v>
      </c>
      <c r="P8" t="str">
        <f t="shared" si="6"/>
        <v xml:space="preserve">module:EnIK module:addProp_TeachingForms module:TeachingForms_EnIK . module:TeachingForms_EnIK a schema:ItemList ; schema:identifier "TeachingForms" ; schema:name "Lehr-Lernmethoden EnIK" ; schema:itemListElement module:TF1_EnIK, module:TF2_EnIK, module:TF3_EnIK .module:TF1_EnIK a schema:ListItem ; schema:name "Seminaristische Unterrichtsform im Wechsel verschiedener Sprachtätigkeiten unter Einbeziehung des Sprachlabors und entsprechender Unterrichtsmittel"@de ; schema:position 1 . module:TF2_EnIK a schema:ListItem ; schema:name "Integration von Selbststudienteilen"@de ; schema:position 2 . module:TF3_EnIK a schema:ListItem ; schema:name "Online-Learning und selbständigen Internetrecherchen"@de ; schema:position 3 . </v>
      </c>
    </row>
    <row r="9" spans="1:16" x14ac:dyDescent="0.35">
      <c r="A9" s="11" t="s">
        <v>814</v>
      </c>
      <c r="B9" s="4" t="s">
        <v>530</v>
      </c>
      <c r="C9" s="25" t="s">
        <v>725</v>
      </c>
      <c r="D9" t="str">
        <f t="shared" si="0"/>
        <v xml:space="preserve">module:MIK2 module:addProp_TeachingForms module:TeachingForms_MIK2 . module:TeachingForms_MIK2 a schema:ItemList ; schema:identifier "TeachingForms" ; schema:name "Lehr-Lernmethoden MIK2" </v>
      </c>
      <c r="E9" t="str">
        <f t="shared" si="1"/>
        <v xml:space="preserve">; schema:itemListElement module:TF1_MIK2 . </v>
      </c>
      <c r="F9" t="s">
        <v>911</v>
      </c>
      <c r="G9" s="9" t="str">
        <f t="shared" si="2"/>
        <v xml:space="preserve">module:TF1_MIK2 a schema:ListItem ; schema:name "Tafel und Kreide"@de ; schema:position 1 . </v>
      </c>
      <c r="I9" s="9" t="str">
        <f t="shared" si="3"/>
        <v/>
      </c>
      <c r="K9" s="9" t="str">
        <f t="shared" si="4"/>
        <v/>
      </c>
      <c r="M9" s="10" t="s">
        <v>895</v>
      </c>
      <c r="N9" t="str">
        <f t="shared" si="5"/>
        <v xml:space="preserve">module:TF1_MIK2 a schema:ListItem ; schema:name "Tafel und Kreide"@de ; schema:position 1 . </v>
      </c>
      <c r="O9" s="10" t="s">
        <v>895</v>
      </c>
      <c r="P9" t="str">
        <f t="shared" si="6"/>
        <v xml:space="preserve">module:MIK2 module:addProp_TeachingForms module:TeachingForms_MIK2 . module:TeachingForms_MIK2 a schema:ItemList ; schema:identifier "TeachingForms" ; schema:name "Lehr-Lernmethoden MIK2" ; schema:itemListElement module:TF1_MIK2 . module:TF1_MIK2 a schema:ListItem ; schema:name "Tafel und Kreide"@de ; schema:position 1 . </v>
      </c>
    </row>
    <row r="10" spans="1:16" x14ac:dyDescent="0.35">
      <c r="A10" s="11" t="s">
        <v>815</v>
      </c>
      <c r="B10" s="4" t="s">
        <v>523</v>
      </c>
      <c r="C10" s="25" t="s">
        <v>725</v>
      </c>
      <c r="D10" t="str">
        <f t="shared" si="0"/>
        <v xml:space="preserve">module:FSAT module:addProp_TeachingForms module:TeachingForms_FSAT . module:TeachingForms_FSAT a schema:ItemList ; schema:identifier "TeachingForms" ; schema:name "Lehr-Lernmethoden FSAT" </v>
      </c>
      <c r="E10" t="str">
        <f t="shared" si="1"/>
        <v xml:space="preserve">; schema:itemListElement module:TF1_FSAT, module:TF2_FSAT . </v>
      </c>
      <c r="F10" t="s">
        <v>927</v>
      </c>
      <c r="G10" s="9" t="str">
        <f t="shared" si="2"/>
        <v xml:space="preserve">module:TF1_FSAT a schema:ListItem ; schema:name "Vorlesung mit Folien und Tafeleinsatz"@de ; schema:position 1 . </v>
      </c>
      <c r="H10" t="s">
        <v>928</v>
      </c>
      <c r="I10" s="9" t="str">
        <f t="shared" si="3"/>
        <v xml:space="preserve">module:TF2_FSAT a schema:ListItem ; schema:name "Übungen in Kleingruppen."@de ; schema:position 2 . </v>
      </c>
      <c r="K10" s="9" t="str">
        <f t="shared" si="4"/>
        <v/>
      </c>
      <c r="M10" s="10" t="s">
        <v>895</v>
      </c>
      <c r="N10" t="str">
        <f t="shared" si="5"/>
        <v xml:space="preserve">module:TF1_FSAT a schema:ListItem ; schema:name "Vorlesung mit Folien und Tafeleinsatz"@de ; schema:position 1 . module:TF2_FSAT a schema:ListItem ; schema:name "Übungen in Kleingruppen."@de ; schema:position 2 . </v>
      </c>
      <c r="O10" s="10" t="s">
        <v>895</v>
      </c>
      <c r="P10" t="str">
        <f t="shared" si="6"/>
        <v xml:space="preserve">module:FSAT module:addProp_TeachingForms module:TeachingForms_FSAT . module:TeachingForms_FSAT a schema:ItemList ; schema:identifier "TeachingForms" ; schema:name "Lehr-Lernmethoden FSAT" ; schema:itemListElement module:TF1_FSAT, module:TF2_FSAT . module:TF1_FSAT a schema:ListItem ; schema:name "Vorlesung mit Folien und Tafeleinsatz"@de ; schema:position 1 . module:TF2_FSAT a schema:ListItem ; schema:name "Übungen in Kleingruppen."@de ; schema:position 2 . </v>
      </c>
    </row>
    <row r="11" spans="1:16" x14ac:dyDescent="0.35">
      <c r="A11" s="11" t="s">
        <v>816</v>
      </c>
      <c r="B11" s="4" t="s">
        <v>471</v>
      </c>
      <c r="C11" s="25" t="s">
        <v>725</v>
      </c>
      <c r="D11" t="str">
        <f t="shared" si="0"/>
        <v xml:space="preserve">module:BSWC module:addProp_TeachingForms module:TeachingForms_BSWC . module:TeachingForms_BSWC a schema:ItemList ; schema:identifier "TeachingForms" ; schema:name "Lehr-Lernmethoden BSWC" </v>
      </c>
      <c r="E11" t="str">
        <f t="shared" si="1"/>
        <v xml:space="preserve">; schema:itemListElement module:TF1_BSWC, module:TF2_BSWC . </v>
      </c>
      <c r="F11" t="s">
        <v>729</v>
      </c>
      <c r="G11" s="9" t="str">
        <f t="shared" si="2"/>
        <v xml:space="preserve">module:TF1_BSWC a schema:ListItem ; schema:name "Vorlesung"@de ; schema:position 1 . </v>
      </c>
      <c r="H11" t="s">
        <v>920</v>
      </c>
      <c r="I11" s="9" t="str">
        <f t="shared" si="3"/>
        <v xml:space="preserve">module:TF2_BSWC a schema:ListItem ; schema:name "Übungen am Computer"@de ; schema:position 2 . </v>
      </c>
      <c r="K11" s="9" t="str">
        <f t="shared" si="4"/>
        <v/>
      </c>
      <c r="M11" s="10" t="s">
        <v>895</v>
      </c>
      <c r="N11" t="str">
        <f t="shared" si="5"/>
        <v xml:space="preserve">module:TF1_BSWC a schema:ListItem ; schema:name "Vorlesung"@de ; schema:position 1 . module:TF2_BSWC a schema:ListItem ; schema:name "Übungen am Computer"@de ; schema:position 2 . </v>
      </c>
      <c r="O11" s="10" t="s">
        <v>895</v>
      </c>
      <c r="P11" t="str">
        <f t="shared" si="6"/>
        <v xml:space="preserve">module:BSWC module:addProp_TeachingForms module:TeachingForms_BSWC . module:TeachingForms_BSWC a schema:ItemList ; schema:identifier "TeachingForms" ; schema:name "Lehr-Lernmethoden BSWC" ; schema:itemListElement module:TF1_BSWC, module:TF2_BSWC . module:TF1_BSWC a schema:ListItem ; schema:name "Vorlesung"@de ; schema:position 1 . module:TF2_BSWC a schema:ListItem ; schema:name "Übungen am Computer"@de ; schema:position 2 . </v>
      </c>
    </row>
    <row r="12" spans="1:16" x14ac:dyDescent="0.35">
      <c r="A12" s="11" t="s">
        <v>817</v>
      </c>
      <c r="B12" s="4" t="s">
        <v>509</v>
      </c>
      <c r="C12" s="25" t="s">
        <v>725</v>
      </c>
      <c r="D12" t="str">
        <f t="shared" si="0"/>
        <v xml:space="preserve">module:PIK2 module:addProp_TeachingForms module:TeachingForms_PIK2 . module:TeachingForms_PIK2 a schema:ItemList ; schema:identifier "TeachingForms" ; schema:name "Lehr-Lernmethoden PIK2" </v>
      </c>
      <c r="E12" t="str">
        <f t="shared" si="1"/>
        <v xml:space="preserve">; schema:itemListElement module:TF1_PIK2, module:TF2_PIK2 . </v>
      </c>
      <c r="F12" t="s">
        <v>917</v>
      </c>
      <c r="G12" s="9" t="str">
        <f t="shared" si="2"/>
        <v xml:space="preserve">module:TF1_PIK2 a schema:ListItem ; schema:name "Vorlesung mit gemischten Medien (überwiegend Tafel, Folien, Beamer)"@de ; schema:position 1 . </v>
      </c>
      <c r="H12" t="s">
        <v>920</v>
      </c>
      <c r="I12" s="9" t="str">
        <f t="shared" si="3"/>
        <v xml:space="preserve">module:TF2_PIK2 a schema:ListItem ; schema:name "Übungen am Computer"@de ; schema:position 2 . </v>
      </c>
      <c r="K12" s="9" t="str">
        <f t="shared" si="4"/>
        <v/>
      </c>
      <c r="M12" s="10" t="s">
        <v>895</v>
      </c>
      <c r="N12" t="str">
        <f t="shared" si="5"/>
        <v xml:space="preserve">module:TF1_PIK2 a schema:ListItem ; schema:name "Vorlesung mit gemischten Medien (überwiegend Tafel, Folien, Beamer)"@de ; schema:position 1 . module:TF2_PIK2 a schema:ListItem ; schema:name "Übungen am Computer"@de ; schema:position 2 . </v>
      </c>
      <c r="O12" s="10" t="s">
        <v>895</v>
      </c>
      <c r="P12" t="str">
        <f t="shared" si="6"/>
        <v xml:space="preserve">module:PIK2 module:addProp_TeachingForms module:TeachingForms_PIK2 . module:TeachingForms_PIK2 a schema:ItemList ; schema:identifier "TeachingForms" ; schema:name "Lehr-Lernmethoden PIK2" ; schema:itemListElement module:TF1_PIK2, module:TF2_PIK2 . module:TF1_PIK2 a schema:ListItem ; schema:name "Vorlesung mit gemischten Medien (überwiegend Tafel, Folien, Beamer)"@de ; schema:position 1 . module:TF2_PIK2 a schema:ListItem ; schema:name "Übungen am Computer"@de ; schema:position 2 . </v>
      </c>
    </row>
    <row r="13" spans="1:16" x14ac:dyDescent="0.35">
      <c r="A13" s="11" t="s">
        <v>818</v>
      </c>
      <c r="B13" s="4" t="s">
        <v>501</v>
      </c>
      <c r="C13" s="25" t="s">
        <v>725</v>
      </c>
      <c r="D13" t="str">
        <f t="shared" si="0"/>
        <v xml:space="preserve">module:ReOr module:addProp_TeachingForms module:TeachingForms_ReOr . module:TeachingForms_ReOr a schema:ItemList ; schema:identifier "TeachingForms" ; schema:name "Lehr-Lernmethoden ReOr" </v>
      </c>
      <c r="E13" t="str">
        <f t="shared" si="1"/>
        <v xml:space="preserve">; schema:itemListElement module:TF1_ReOr, module:TF2_ReOr . </v>
      </c>
      <c r="F13" t="s">
        <v>917</v>
      </c>
      <c r="G13" s="9" t="str">
        <f t="shared" si="2"/>
        <v xml:space="preserve">module:TF1_ReOr a schema:ListItem ; schema:name "Vorlesung mit gemischten Medien (überwiegend Tafel, Folien, Beamer)"@de ; schema:position 1 . </v>
      </c>
      <c r="H13" t="s">
        <v>929</v>
      </c>
      <c r="I13" s="9" t="str">
        <f t="shared" si="3"/>
        <v xml:space="preserve">module:TF2_ReOr a schema:ListItem ; schema:name "Übungen an der Tafel und am Computer"@de ; schema:position 2 . </v>
      </c>
      <c r="K13" s="9" t="str">
        <f t="shared" si="4"/>
        <v/>
      </c>
      <c r="M13" s="10" t="s">
        <v>895</v>
      </c>
      <c r="N13" t="str">
        <f t="shared" si="5"/>
        <v xml:space="preserve">module:TF1_ReOr a schema:ListItem ; schema:name "Vorlesung mit gemischten Medien (überwiegend Tafel, Folien, Beamer)"@de ; schema:position 1 . module:TF2_ReOr a schema:ListItem ; schema:name "Übungen an der Tafel und am Computer"@de ; schema:position 2 . </v>
      </c>
      <c r="O13" s="10" t="s">
        <v>895</v>
      </c>
      <c r="P13" t="str">
        <f t="shared" si="6"/>
        <v xml:space="preserve">module:ReOr module:addProp_TeachingForms module:TeachingForms_ReOr . module:TeachingForms_ReOr a schema:ItemList ; schema:identifier "TeachingForms" ; schema:name "Lehr-Lernmethoden ReOr" ; schema:itemListElement module:TF1_ReOr, module:TF2_ReOr . module:TF1_ReOr a schema:ListItem ; schema:name "Vorlesung mit gemischten Medien (überwiegend Tafel, Folien, Beamer)"@de ; schema:position 1 . module:TF2_ReOr a schema:ListItem ; schema:name "Übungen an der Tafel und am Computer"@de ; schema:position 2 . </v>
      </c>
    </row>
    <row r="14" spans="1:16" x14ac:dyDescent="0.35">
      <c r="A14" s="11" t="s">
        <v>819</v>
      </c>
      <c r="B14" s="4" t="s">
        <v>496</v>
      </c>
      <c r="C14" s="25" t="s">
        <v>725</v>
      </c>
      <c r="D14" t="str">
        <f t="shared" si="0"/>
        <v xml:space="preserve">module:MGMD module:addProp_TeachingForms module:TeachingForms_MGMD . module:TeachingForms_MGMD a schema:ItemList ; schema:identifier "TeachingForms" ; schema:name "Lehr-Lernmethoden MGMD" </v>
      </c>
      <c r="E14" t="str">
        <f t="shared" si="1"/>
        <v>; schema:itemListElement module:TF1_MGMD, module:TF2_MGMD, module:TF3_MGMD .</v>
      </c>
      <c r="F14" t="s">
        <v>930</v>
      </c>
      <c r="G14" s="9" t="str">
        <f t="shared" si="2"/>
        <v xml:space="preserve">module:TF1_MGMD a schema:ListItem ; schema:name "Vorlesung (digitale Präsentationsfolien)"@de ; schema:position 1 . </v>
      </c>
      <c r="H14" t="s">
        <v>931</v>
      </c>
      <c r="I14" s="9" t="str">
        <f t="shared" si="3"/>
        <v xml:space="preserve">module:TF2_MGMD a schema:ListItem ; schema:name "E-Learningin Moodle-Lernplattform"@de ; schema:position 2 . </v>
      </c>
      <c r="J14" t="s">
        <v>932</v>
      </c>
      <c r="K14" s="9" t="str">
        <f t="shared" si="4"/>
        <v xml:space="preserve">module:TF3_MGMD a schema:ListItem ; schema:name "Aufgaben am Computer"@de ; schema:position 3 . </v>
      </c>
      <c r="M14" s="10" t="s">
        <v>895</v>
      </c>
      <c r="N14" t="str">
        <f t="shared" si="5"/>
        <v xml:space="preserve">module:TF1_MGMD a schema:ListItem ; schema:name "Vorlesung (digitale Präsentationsfolien)"@de ; schema:position 1 . module:TF2_MGMD a schema:ListItem ; schema:name "E-Learningin Moodle-Lernplattform"@de ; schema:position 2 . module:TF3_MGMD a schema:ListItem ; schema:name "Aufgaben am Computer"@de ; schema:position 3 . </v>
      </c>
      <c r="O14" s="10" t="s">
        <v>895</v>
      </c>
      <c r="P14" t="str">
        <f t="shared" si="6"/>
        <v xml:space="preserve">module:MGMD module:addProp_TeachingForms module:TeachingForms_MGMD . module:TeachingForms_MGMD a schema:ItemList ; schema:identifier "TeachingForms" ; schema:name "Lehr-Lernmethoden MGMD" ; schema:itemListElement module:TF1_MGMD, module:TF2_MGMD, module:TF3_MGMD .module:TF1_MGMD a schema:ListItem ; schema:name "Vorlesung (digitale Präsentationsfolien)"@de ; schema:position 1 . module:TF2_MGMD a schema:ListItem ; schema:name "E-Learningin Moodle-Lernplattform"@de ; schema:position 2 . module:TF3_MGMD a schema:ListItem ; schema:name "Aufgaben am Computer"@de ; schema:position 3 . </v>
      </c>
    </row>
    <row r="15" spans="1:16" x14ac:dyDescent="0.35">
      <c r="A15" s="11" t="s">
        <v>820</v>
      </c>
      <c r="B15" s="4" t="s">
        <v>490</v>
      </c>
      <c r="C15" s="25" t="s">
        <v>725</v>
      </c>
      <c r="D15" t="str">
        <f t="shared" si="0"/>
        <v xml:space="preserve">module:MIK3 module:addProp_TeachingForms module:TeachingForms_MIK3 . module:TeachingForms_MIK3 a schema:ItemList ; schema:identifier "TeachingForms" ; schema:name "Lehr-Lernmethoden MIK3" </v>
      </c>
      <c r="E15" t="str">
        <f t="shared" si="1"/>
        <v xml:space="preserve">; schema:itemListElement module:TF1_MIK3 . </v>
      </c>
      <c r="F15" t="s">
        <v>911</v>
      </c>
      <c r="G15" s="9" t="str">
        <f t="shared" si="2"/>
        <v xml:space="preserve">module:TF1_MIK3 a schema:ListItem ; schema:name "Tafel und Kreide"@de ; schema:position 1 . </v>
      </c>
      <c r="I15" s="9" t="str">
        <f t="shared" si="3"/>
        <v/>
      </c>
      <c r="K15" s="9" t="str">
        <f t="shared" si="4"/>
        <v/>
      </c>
      <c r="M15" s="10" t="s">
        <v>895</v>
      </c>
      <c r="N15" t="str">
        <f t="shared" si="5"/>
        <v xml:space="preserve">module:TF1_MIK3 a schema:ListItem ; schema:name "Tafel und Kreide"@de ; schema:position 1 . </v>
      </c>
      <c r="O15" s="10" t="s">
        <v>895</v>
      </c>
      <c r="P15" t="str">
        <f t="shared" si="6"/>
        <v xml:space="preserve">module:MIK3 module:addProp_TeachingForms module:TeachingForms_MIK3 . module:TeachingForms_MIK3 a schema:ItemList ; schema:identifier "TeachingForms" ; schema:name "Lehr-Lernmethoden MIK3" ; schema:itemListElement module:TF1_MIK3 . module:TF1_MIK3 a schema:ListItem ; schema:name "Tafel und Kreide"@de ; schema:position 1 . </v>
      </c>
    </row>
    <row r="16" spans="1:16" x14ac:dyDescent="0.35">
      <c r="A16" s="11" t="s">
        <v>821</v>
      </c>
      <c r="B16" s="4" t="s">
        <v>481</v>
      </c>
      <c r="C16" s="25" t="s">
        <v>725</v>
      </c>
      <c r="D16" t="str">
        <f t="shared" si="0"/>
        <v xml:space="preserve">module:DBIK module:addProp_TeachingForms module:TeachingForms_DBIK . module:TeachingForms_DBIK a schema:ItemList ; schema:identifier "TeachingForms" ; schema:name "Lehr-Lernmethoden DBIK" </v>
      </c>
      <c r="E16" t="str">
        <f t="shared" si="1"/>
        <v xml:space="preserve">; schema:itemListElement module:TF1_DBIK, module:TF2_DBIK . </v>
      </c>
      <c r="F16" t="s">
        <v>917</v>
      </c>
      <c r="G16" s="9" t="str">
        <f t="shared" si="2"/>
        <v xml:space="preserve">module:TF1_DBIK a schema:ListItem ; schema:name "Vorlesung mit gemischten Medien (überwiegend Tafel, Folien, Beamer)"@de ; schema:position 1 . </v>
      </c>
      <c r="H16" t="s">
        <v>933</v>
      </c>
      <c r="I16" s="9" t="str">
        <f t="shared" si="3"/>
        <v xml:space="preserve">module:TF2_DBIK a schema:ListItem ; schema:name "Übungen am Computer und an der Tafel"@de ; schema:position 2 . </v>
      </c>
      <c r="K16" s="9" t="str">
        <f t="shared" si="4"/>
        <v/>
      </c>
      <c r="M16" s="10" t="s">
        <v>895</v>
      </c>
      <c r="N16" t="str">
        <f t="shared" si="5"/>
        <v xml:space="preserve">module:TF1_DBIK a schema:ListItem ; schema:name "Vorlesung mit gemischten Medien (überwiegend Tafel, Folien, Beamer)"@de ; schema:position 1 . module:TF2_DBIK a schema:ListItem ; schema:name "Übungen am Computer und an der Tafel"@de ; schema:position 2 . </v>
      </c>
      <c r="O16" s="10" t="s">
        <v>895</v>
      </c>
      <c r="P16" t="str">
        <f t="shared" si="6"/>
        <v xml:space="preserve">module:DBIK module:addProp_TeachingForms module:TeachingForms_DBIK . module:TeachingForms_DBIK a schema:ItemList ; schema:identifier "TeachingForms" ; schema:name "Lehr-Lernmethoden DBIK" ; schema:itemListElement module:TF1_DBIK, module:TF2_DBIK . module:TF1_DBIK a schema:ListItem ; schema:name "Vorlesung mit gemischten Medien (überwiegend Tafel, Folien, Beamer)"@de ; schema:position 1 . module:TF2_DBIK a schema:ListItem ; schema:name "Übungen am Computer und an der Tafel"@de ; schema:position 2 . </v>
      </c>
    </row>
    <row r="17" spans="1:16" x14ac:dyDescent="0.35">
      <c r="A17" s="11" t="s">
        <v>822</v>
      </c>
      <c r="B17" s="4" t="s">
        <v>475</v>
      </c>
      <c r="C17" s="25" t="s">
        <v>725</v>
      </c>
      <c r="D17" t="str">
        <f t="shared" si="0"/>
        <v xml:space="preserve">module:BSRN module:addProp_TeachingForms module:TeachingForms_BSRN . module:TeachingForms_BSRN a schema:ItemList ; schema:identifier "TeachingForms" ; schema:name "Lehr-Lernmethoden BSRN" </v>
      </c>
      <c r="E17" t="str">
        <f t="shared" si="1"/>
        <v xml:space="preserve">; schema:itemListElement module:TF1_BSRN, module:TF2_BSRN . </v>
      </c>
      <c r="F17" t="s">
        <v>729</v>
      </c>
      <c r="G17" s="9" t="str">
        <f t="shared" si="2"/>
        <v xml:space="preserve">module:TF1_BSRN a schema:ListItem ; schema:name "Vorlesung"@de ; schema:position 1 . </v>
      </c>
      <c r="H17" t="s">
        <v>920</v>
      </c>
      <c r="I17" s="9" t="str">
        <f t="shared" si="3"/>
        <v xml:space="preserve">module:TF2_BSRN a schema:ListItem ; schema:name "Übungen am Computer"@de ; schema:position 2 . </v>
      </c>
      <c r="K17" s="9" t="str">
        <f t="shared" si="4"/>
        <v/>
      </c>
      <c r="M17" s="10" t="s">
        <v>895</v>
      </c>
      <c r="N17" t="str">
        <f t="shared" si="5"/>
        <v xml:space="preserve">module:TF1_BSRN a schema:ListItem ; schema:name "Vorlesung"@de ; schema:position 1 . module:TF2_BSRN a schema:ListItem ; schema:name "Übungen am Computer"@de ; schema:position 2 . </v>
      </c>
      <c r="O17" s="10" t="s">
        <v>895</v>
      </c>
      <c r="P17" t="str">
        <f t="shared" si="6"/>
        <v xml:space="preserve">module:BSRN module:addProp_TeachingForms module:TeachingForms_BSRN . module:TeachingForms_BSRN a schema:ItemList ; schema:identifier "TeachingForms" ; schema:name "Lehr-Lernmethoden BSRN" ; schema:itemListElement module:TF1_BSRN, module:TF2_BSRN . module:TF1_BSRN a schema:ListItem ; schema:name "Vorlesung"@de ; schema:position 1 . module:TF2_BSRN a schema:ListItem ; schema:name "Übungen am Computer"@de ; schema:position 2 . </v>
      </c>
    </row>
    <row r="18" spans="1:16" x14ac:dyDescent="0.35">
      <c r="A18" s="11" t="s">
        <v>823</v>
      </c>
      <c r="B18" s="4" t="s">
        <v>466</v>
      </c>
      <c r="C18" s="25" t="s">
        <v>725</v>
      </c>
      <c r="D18" t="str">
        <f t="shared" si="0"/>
        <v xml:space="preserve">module:PIK3 module:addProp_TeachingForms module:TeachingForms_PIK3 . module:TeachingForms_PIK3 a schema:ItemList ; schema:identifier "TeachingForms" ; schema:name "Lehr-Lernmethoden PIK3" </v>
      </c>
      <c r="E18" t="str">
        <f t="shared" si="1"/>
        <v xml:space="preserve">; schema:itemListElement module:TF1_PIK3, module:TF2_PIK3 . </v>
      </c>
      <c r="F18" t="s">
        <v>934</v>
      </c>
      <c r="G18" s="9" t="str">
        <f t="shared" si="2"/>
        <v xml:space="preserve">module:TF1_PIK3 a schema:ListItem ; schema:name "Vorlesung mit gemischten Medien (überwiegend Tafel, Beamer)"@de ; schema:position 1 . </v>
      </c>
      <c r="H18" t="s">
        <v>920</v>
      </c>
      <c r="I18" s="9" t="str">
        <f t="shared" si="3"/>
        <v xml:space="preserve">module:TF2_PIK3 a schema:ListItem ; schema:name "Übungen am Computer"@de ; schema:position 2 . </v>
      </c>
      <c r="K18" s="9" t="str">
        <f t="shared" si="4"/>
        <v/>
      </c>
      <c r="M18" s="10" t="s">
        <v>895</v>
      </c>
      <c r="N18" t="str">
        <f t="shared" si="5"/>
        <v xml:space="preserve">module:TF1_PIK3 a schema:ListItem ; schema:name "Vorlesung mit gemischten Medien (überwiegend Tafel, Beamer)"@de ; schema:position 1 . module:TF2_PIK3 a schema:ListItem ; schema:name "Übungen am Computer"@de ; schema:position 2 . </v>
      </c>
      <c r="O18" s="10" t="s">
        <v>895</v>
      </c>
      <c r="P18" t="str">
        <f t="shared" si="6"/>
        <v xml:space="preserve">module:PIK3 module:addProp_TeachingForms module:TeachingForms_PIK3 . module:TeachingForms_PIK3 a schema:ItemList ; schema:identifier "TeachingForms" ; schema:name "Lehr-Lernmethoden PIK3" ; schema:itemListElement module:TF1_PIK3, module:TF2_PIK3 . module:TF1_PIK3 a schema:ListItem ; schema:name "Vorlesung mit gemischten Medien (überwiegend Tafel, Beamer)"@de ; schema:position 1 . module:TF2_PIK3 a schema:ListItem ; schema:name "Übungen am Computer"@de ; schema:position 2 . </v>
      </c>
    </row>
    <row r="19" spans="1:16" x14ac:dyDescent="0.35">
      <c r="A19" s="11" t="s">
        <v>824</v>
      </c>
      <c r="B19" s="4" t="s">
        <v>347</v>
      </c>
      <c r="C19" s="25" t="s">
        <v>725</v>
      </c>
      <c r="D19" t="str">
        <f t="shared" si="0"/>
        <v xml:space="preserve">module:GrSi module:addProp_TeachingForms module:TeachingForms_GrSi . module:TeachingForms_GrSi a schema:ItemList ; schema:identifier "TeachingForms" ; schema:name "Lehr-Lernmethoden GrSi" </v>
      </c>
      <c r="E19" t="str">
        <f t="shared" si="1"/>
        <v xml:space="preserve">; schema:itemListElement module:TF1_GrSi, module:TF2_GrSi . </v>
      </c>
      <c r="F19" t="s">
        <v>920</v>
      </c>
      <c r="G19" s="9" t="str">
        <f t="shared" si="2"/>
        <v xml:space="preserve">module:TF1_GrSi a schema:ListItem ; schema:name "Übungen am Computer"@de ; schema:position 1 . </v>
      </c>
      <c r="H19" t="s">
        <v>935</v>
      </c>
      <c r="I19" s="9" t="str">
        <f t="shared" si="3"/>
        <v xml:space="preserve">module:TF2_GrSi a schema:ListItem ; schema:name "Ausarbeitung eines Themas in der Kleingruppe und Vortrag"@de ; schema:position 2 . </v>
      </c>
      <c r="K19" s="9" t="str">
        <f t="shared" si="4"/>
        <v/>
      </c>
      <c r="M19" s="10" t="s">
        <v>895</v>
      </c>
      <c r="N19" t="str">
        <f t="shared" si="5"/>
        <v xml:space="preserve">module:TF1_GrSi a schema:ListItem ; schema:name "Übungen am Computer"@de ; schema:position 1 . module:TF2_GrSi a schema:ListItem ; schema:name "Ausarbeitung eines Themas in der Kleingruppe und Vortrag"@de ; schema:position 2 . </v>
      </c>
      <c r="O19" s="10" t="s">
        <v>895</v>
      </c>
      <c r="P19" t="str">
        <f t="shared" si="6"/>
        <v xml:space="preserve">module:GrSi module:addProp_TeachingForms module:TeachingForms_GrSi . module:TeachingForms_GrSi a schema:ItemList ; schema:identifier "TeachingForms" ; schema:name "Lehr-Lernmethoden GrSi" ; schema:itemListElement module:TF1_GrSi, module:TF2_GrSi . module:TF1_GrSi a schema:ListItem ; schema:name "Übungen am Computer"@de ; schema:position 1 . module:TF2_GrSi a schema:ListItem ; schema:name "Ausarbeitung eines Themas in der Kleingruppe und Vortrag"@de ; schema:position 2 . </v>
      </c>
    </row>
    <row r="20" spans="1:16" x14ac:dyDescent="0.35">
      <c r="A20" s="11" t="s">
        <v>825</v>
      </c>
      <c r="B20" s="4" t="s">
        <v>450</v>
      </c>
      <c r="C20" s="25" t="s">
        <v>725</v>
      </c>
      <c r="D20" t="str">
        <f t="shared" si="0"/>
        <v xml:space="preserve">module:AlPP module:addProp_TeachingForms module:TeachingForms_AlPP . module:TeachingForms_AlPP a schema:ItemList ; schema:identifier "TeachingForms" ; schema:name "Lehr-Lernmethoden AlPP" </v>
      </c>
      <c r="E20" t="str">
        <f t="shared" si="1"/>
        <v xml:space="preserve">; schema:itemListElement module:TF1_AlPP, module:TF2_AlPP . </v>
      </c>
      <c r="F20" t="s">
        <v>936</v>
      </c>
      <c r="G20" s="9" t="str">
        <f t="shared" si="2"/>
        <v xml:space="preserve">module:TF1_AlPP a schema:ListItem ; schema:name "Vorlesung mit gemischten Medien (Beamer und Folien und Tafel)"@de ; schema:position 1 . </v>
      </c>
      <c r="H20" t="s">
        <v>937</v>
      </c>
      <c r="I20" s="9" t="str">
        <f t="shared" si="3"/>
        <v xml:space="preserve">module:TF2_AlPP a schema:ListItem ; schema:name "Übungen im PC-Hörsaal in kleinen Gruppen"@de ; schema:position 2 . </v>
      </c>
      <c r="K20" s="9" t="str">
        <f t="shared" si="4"/>
        <v/>
      </c>
      <c r="M20" s="10" t="s">
        <v>895</v>
      </c>
      <c r="N20" t="str">
        <f t="shared" si="5"/>
        <v xml:space="preserve">module:TF1_AlPP a schema:ListItem ; schema:name "Vorlesung mit gemischten Medien (Beamer und Folien und Tafel)"@de ; schema:position 1 . module:TF2_AlPP a schema:ListItem ; schema:name "Übungen im PC-Hörsaal in kleinen Gruppen"@de ; schema:position 2 . </v>
      </c>
      <c r="O20" s="10" t="s">
        <v>895</v>
      </c>
      <c r="P20" t="str">
        <f t="shared" si="6"/>
        <v xml:space="preserve">module:AlPP module:addProp_TeachingForms module:TeachingForms_AlPP . module:TeachingForms_AlPP a schema:ItemList ; schema:identifier "TeachingForms" ; schema:name "Lehr-Lernmethoden AlPP" ; schema:itemListElement module:TF1_AlPP, module:TF2_AlPP . module:TF1_AlPP a schema:ListItem ; schema:name "Vorlesung mit gemischten Medien (Beamer und Folien und Tafel)"@de ; schema:position 1 . module:TF2_AlPP a schema:ListItem ; schema:name "Übungen im PC-Hörsaal in kleinen Gruppen"@de ; schema:position 2 . </v>
      </c>
    </row>
    <row r="21" spans="1:16" x14ac:dyDescent="0.35">
      <c r="A21" s="11" t="s">
        <v>826</v>
      </c>
      <c r="B21" s="4" t="s">
        <v>443</v>
      </c>
      <c r="C21" s="25" t="s">
        <v>725</v>
      </c>
      <c r="D21" t="str">
        <f t="shared" si="0"/>
        <v xml:space="preserve">module:CoAn module:addProp_TeachingForms module:TeachingForms_CoAn . module:TeachingForms_CoAn a schema:ItemList ; schema:identifier "TeachingForms" ; schema:name "Lehr-Lernmethoden CoAn" </v>
      </c>
      <c r="E21" t="str">
        <f t="shared" si="1"/>
        <v xml:space="preserve">; schema:itemListElement module:TF1_CoAn, module:TF2_CoAn . </v>
      </c>
      <c r="F21" t="s">
        <v>938</v>
      </c>
      <c r="G21" s="9" t="str">
        <f t="shared" si="2"/>
        <v xml:space="preserve">module:TF1_CoAn a schema:ListItem ; schema:name "Vorlesung mit gemischten Medien (digitale Präsentationsfolien, Tafel)"@de ; schema:position 1 . </v>
      </c>
      <c r="H21" t="s">
        <v>920</v>
      </c>
      <c r="I21" s="9" t="str">
        <f t="shared" si="3"/>
        <v xml:space="preserve">module:TF2_CoAn a schema:ListItem ; schema:name "Übungen am Computer"@de ; schema:position 2 . </v>
      </c>
      <c r="K21" s="9" t="str">
        <f t="shared" si="4"/>
        <v/>
      </c>
      <c r="M21" s="10" t="s">
        <v>895</v>
      </c>
      <c r="N21" t="str">
        <f t="shared" si="5"/>
        <v xml:space="preserve">module:TF1_CoAn a schema:ListItem ; schema:name "Vorlesung mit gemischten Medien (digitale Präsentationsfolien, Tafel)"@de ; schema:position 1 . module:TF2_CoAn a schema:ListItem ; schema:name "Übungen am Computer"@de ; schema:position 2 . </v>
      </c>
      <c r="O21" s="10" t="s">
        <v>895</v>
      </c>
      <c r="P21" t="str">
        <f t="shared" si="6"/>
        <v xml:space="preserve">module:CoAn module:addProp_TeachingForms module:TeachingForms_CoAn . module:TeachingForms_CoAn a schema:ItemList ; schema:identifier "TeachingForms" ; schema:name "Lehr-Lernmethoden CoAn" ; schema:itemListElement module:TF1_CoAn, module:TF2_CoAn . module:TF1_CoAn a schema:ListItem ; schema:name "Vorlesung mit gemischten Medien (digitale Präsentationsfolien, Tafel)"@de ; schema:position 1 . module:TF2_CoAn a schema:ListItem ; schema:name "Übungen am Computer"@de ; schema:position 2 . </v>
      </c>
    </row>
    <row r="22" spans="1:16" x14ac:dyDescent="0.35">
      <c r="A22" s="11" t="s">
        <v>827</v>
      </c>
      <c r="B22" s="4" t="s">
        <v>439</v>
      </c>
      <c r="C22" s="25" t="s">
        <v>725</v>
      </c>
      <c r="D22" t="str">
        <f t="shared" si="0"/>
        <v xml:space="preserve">module:DVML module:addProp_TeachingForms module:TeachingForms_DVML . module:TeachingForms_DVML a schema:ItemList ; schema:identifier "TeachingForms" ; schema:name "Lehr-Lernmethoden DVML" </v>
      </c>
      <c r="E22" t="str">
        <f t="shared" si="1"/>
        <v xml:space="preserve">; schema:itemListElement module:TF1_DVML, module:TF2_DVML . </v>
      </c>
      <c r="F22" t="s">
        <v>917</v>
      </c>
      <c r="G22" s="9" t="str">
        <f t="shared" si="2"/>
        <v xml:space="preserve">module:TF1_DVML a schema:ListItem ; schema:name "Vorlesung mit gemischten Medien (überwiegend Tafel, Folien, Beamer)"@de ; schema:position 1 . </v>
      </c>
      <c r="H22" t="s">
        <v>920</v>
      </c>
      <c r="I22" s="9" t="str">
        <f t="shared" si="3"/>
        <v xml:space="preserve">module:TF2_DVML a schema:ListItem ; schema:name "Übungen am Computer"@de ; schema:position 2 . </v>
      </c>
      <c r="K22" s="9" t="str">
        <f t="shared" si="4"/>
        <v/>
      </c>
      <c r="M22" s="10" t="s">
        <v>895</v>
      </c>
      <c r="N22" t="str">
        <f t="shared" si="5"/>
        <v xml:space="preserve">module:TF1_DVML a schema:ListItem ; schema:name "Vorlesung mit gemischten Medien (überwiegend Tafel, Folien, Beamer)"@de ; schema:position 1 . module:TF2_DVML a schema:ListItem ; schema:name "Übungen am Computer"@de ; schema:position 2 . </v>
      </c>
      <c r="O22" s="10" t="s">
        <v>895</v>
      </c>
      <c r="P22" t="str">
        <f t="shared" si="6"/>
        <v xml:space="preserve">module:DVML module:addProp_TeachingForms module:TeachingForms_DVML . module:TeachingForms_DVML a schema:ItemList ; schema:identifier "TeachingForms" ; schema:name "Lehr-Lernmethoden DVML" ; schema:itemListElement module:TF1_DVML, module:TF2_DVML . module:TF1_DVML a schema:ListItem ; schema:name "Vorlesung mit gemischten Medien (überwiegend Tafel, Folien, Beamer)"@de ; schema:position 1 . module:TF2_DVML a schema:ListItem ; schema:name "Übungen am Computer"@de ; schema:position 2 . </v>
      </c>
    </row>
    <row r="23" spans="1:16" x14ac:dyDescent="0.35">
      <c r="A23" s="11" t="s">
        <v>828</v>
      </c>
      <c r="B23" s="4" t="s">
        <v>431</v>
      </c>
      <c r="C23" s="25" t="s">
        <v>725</v>
      </c>
      <c r="D23" t="str">
        <f t="shared" si="0"/>
        <v xml:space="preserve">module:EfML module:addProp_TeachingForms module:TeachingForms_EfML . module:TeachingForms_EfML a schema:ItemList ; schema:identifier "TeachingForms" ; schema:name "Lehr-Lernmethoden EfML" </v>
      </c>
      <c r="E23" t="str">
        <f t="shared" si="1"/>
        <v xml:space="preserve">; schema:itemListElement module:TF1_EfML, module:TF2_EfML . </v>
      </c>
      <c r="F23" t="s">
        <v>939</v>
      </c>
      <c r="G23" s="9" t="str">
        <f t="shared" si="2"/>
        <v xml:space="preserve">module:TF1_EfML a schema:ListItem ; schema:name "Vorlesung mit gemischten Medien (überwiegend Beamer, Tafel, Folien)"@de ; schema:position 1 . </v>
      </c>
      <c r="H23" t="s">
        <v>920</v>
      </c>
      <c r="I23" s="9" t="str">
        <f t="shared" si="3"/>
        <v xml:space="preserve">module:TF2_EfML a schema:ListItem ; schema:name "Übungen am Computer"@de ; schema:position 2 . </v>
      </c>
      <c r="K23" s="9" t="str">
        <f t="shared" si="4"/>
        <v/>
      </c>
      <c r="M23" s="10" t="s">
        <v>895</v>
      </c>
      <c r="N23" t="str">
        <f t="shared" si="5"/>
        <v xml:space="preserve">module:TF1_EfML a schema:ListItem ; schema:name "Vorlesung mit gemischten Medien (überwiegend Beamer, Tafel, Folien)"@de ; schema:position 1 . module:TF2_EfML a schema:ListItem ; schema:name "Übungen am Computer"@de ; schema:position 2 . </v>
      </c>
      <c r="O23" s="10" t="s">
        <v>895</v>
      </c>
      <c r="P23" t="str">
        <f t="shared" si="6"/>
        <v xml:space="preserve">module:EfML module:addProp_TeachingForms module:TeachingForms_EfML . module:TeachingForms_EfML a schema:ItemList ; schema:identifier "TeachingForms" ; schema:name "Lehr-Lernmethoden EfML" ; schema:itemListElement module:TF1_EfML, module:TF2_EfML . module:TF1_EfML a schema:ListItem ; schema:name "Vorlesung mit gemischten Medien (überwiegend Beamer, Tafel, Folien)"@de ; schema:position 1 . module:TF2_EfML a schema:ListItem ; schema:name "Übungen am Computer"@de ; schema:position 2 . </v>
      </c>
    </row>
    <row r="24" spans="1:16" x14ac:dyDescent="0.35">
      <c r="A24" s="11" t="s">
        <v>829</v>
      </c>
      <c r="B24" s="4" t="s">
        <v>303</v>
      </c>
      <c r="C24" s="25" t="s">
        <v>725</v>
      </c>
      <c r="D24" t="str">
        <f t="shared" si="0"/>
        <v xml:space="preserve">module:GlAV module:addProp_TeachingForms module:TeachingForms_GlAV . module:TeachingForms_GlAV a schema:ItemList ; schema:identifier "TeachingForms" ; schema:name "Lehr-Lernmethoden GlAV" </v>
      </c>
      <c r="E24" t="str">
        <f t="shared" si="1"/>
        <v>; schema:itemListElement module:TF1_GlAV, module:TF2_GlAV, module:TF3_GlAV .</v>
      </c>
      <c r="F24" t="s">
        <v>930</v>
      </c>
      <c r="G24" s="9" t="str">
        <f t="shared" si="2"/>
        <v xml:space="preserve">module:TF1_GlAV a schema:ListItem ; schema:name "Vorlesung (digitale Präsentationsfolien)"@de ; schema:position 1 . </v>
      </c>
      <c r="H24" t="s">
        <v>940</v>
      </c>
      <c r="I24" s="9" t="str">
        <f t="shared" si="3"/>
        <v xml:space="preserve">module:TF2_GlAV a schema:ListItem ; schema:name "E-Learning in Moodle-Lernplattform"@de ; schema:position 2 . </v>
      </c>
      <c r="J24" t="s">
        <v>932</v>
      </c>
      <c r="K24" s="9" t="str">
        <f t="shared" si="4"/>
        <v xml:space="preserve">module:TF3_GlAV a schema:ListItem ; schema:name "Aufgaben am Computer"@de ; schema:position 3 . </v>
      </c>
      <c r="M24" s="10" t="s">
        <v>895</v>
      </c>
      <c r="N24" t="str">
        <f t="shared" si="5"/>
        <v xml:space="preserve">module:TF1_GlAV a schema:ListItem ; schema:name "Vorlesung (digitale Präsentationsfolien)"@de ; schema:position 1 . module:TF2_GlAV a schema:ListItem ; schema:name "E-Learning in Moodle-Lernplattform"@de ; schema:position 2 . module:TF3_GlAV a schema:ListItem ; schema:name "Aufgaben am Computer"@de ; schema:position 3 . </v>
      </c>
      <c r="O24" s="10" t="s">
        <v>895</v>
      </c>
      <c r="P24" t="str">
        <f t="shared" si="6"/>
        <v xml:space="preserve">module:GlAV module:addProp_TeachingForms module:TeachingForms_GlAV . module:TeachingForms_GlAV a schema:ItemList ; schema:identifier "TeachingForms" ; schema:name "Lehr-Lernmethoden GlAV" ; schema:itemListElement module:TF1_GlAV, module:TF2_GlAV, module:TF3_GlAV .module:TF1_GlAV a schema:ListItem ; schema:name "Vorlesung (digitale Präsentationsfolien)"@de ; schema:position 1 . module:TF2_GlAV a schema:ListItem ; schema:name "E-Learning in Moodle-Lernplattform"@de ; schema:position 2 . module:TF3_GlAV a schema:ListItem ; schema:name "Aufgaben am Computer"@de ; schema:position 3 . </v>
      </c>
    </row>
    <row r="25" spans="1:16" x14ac:dyDescent="0.35">
      <c r="A25" s="11" t="s">
        <v>830</v>
      </c>
      <c r="B25" s="4" t="s">
        <v>416</v>
      </c>
      <c r="C25" s="25" t="s">
        <v>725</v>
      </c>
      <c r="D25" t="str">
        <f t="shared" si="0"/>
        <v xml:space="preserve">module:GlCC module:addProp_TeachingForms module:TeachingForms_GlCC . module:TeachingForms_GlCC a schema:ItemList ; schema:identifier "TeachingForms" ; schema:name "Lehr-Lernmethoden GlCC" </v>
      </c>
      <c r="E25" t="str">
        <f t="shared" si="1"/>
        <v xml:space="preserve">; schema:itemListElement module:TF1_GlCC, module:TF2_GlCC . </v>
      </c>
      <c r="F25" t="s">
        <v>941</v>
      </c>
      <c r="G25" s="9" t="str">
        <f t="shared" si="2"/>
        <v xml:space="preserve">module:TF1_GlCC a schema:ListItem ; schema:name "Vorlesung mit gemischten Medien (überwiegend Beamer, Folienund Tafel)"@de ; schema:position 1 . </v>
      </c>
      <c r="H25" t="s">
        <v>920</v>
      </c>
      <c r="I25" s="9" t="str">
        <f t="shared" si="3"/>
        <v xml:space="preserve">module:TF2_GlCC a schema:ListItem ; schema:name "Übungen am Computer"@de ; schema:position 2 . </v>
      </c>
      <c r="K25" s="9" t="str">
        <f t="shared" si="4"/>
        <v/>
      </c>
      <c r="M25" s="10" t="s">
        <v>895</v>
      </c>
      <c r="N25" t="str">
        <f t="shared" si="5"/>
        <v xml:space="preserve">module:TF1_GlCC a schema:ListItem ; schema:name "Vorlesung mit gemischten Medien (überwiegend Beamer, Folienund Tafel)"@de ; schema:position 1 . module:TF2_GlCC a schema:ListItem ; schema:name "Übungen am Computer"@de ; schema:position 2 . </v>
      </c>
      <c r="O25" s="10" t="s">
        <v>895</v>
      </c>
      <c r="P25" t="str">
        <f t="shared" si="6"/>
        <v xml:space="preserve">module:GlCC module:addProp_TeachingForms module:TeachingForms_GlCC . module:TeachingForms_GlCC a schema:ItemList ; schema:identifier "TeachingForms" ; schema:name "Lehr-Lernmethoden GlCC" ; schema:itemListElement module:TF1_GlCC, module:TF2_GlCC . module:TF1_GlCC a schema:ListItem ; schema:name "Vorlesung mit gemischten Medien (überwiegend Beamer, Folienund Tafel)"@de ; schema:position 1 . module:TF2_GlCC a schema:ListItem ; schema:name "Übungen am Computer"@de ; schema:position 2 . </v>
      </c>
    </row>
    <row r="26" spans="1:16" x14ac:dyDescent="0.35">
      <c r="A26" s="11" t="s">
        <v>831</v>
      </c>
      <c r="B26" s="4" t="s">
        <v>409</v>
      </c>
      <c r="C26" s="25" t="s">
        <v>725</v>
      </c>
      <c r="D26" t="str">
        <f t="shared" si="0"/>
        <v xml:space="preserve">module:HuCI module:addProp_TeachingForms module:TeachingForms_HuCI . module:TeachingForms_HuCI a schema:ItemList ; schema:identifier "TeachingForms" ; schema:name "Lehr-Lernmethoden HuCI" </v>
      </c>
      <c r="E26" t="str">
        <f t="shared" si="1"/>
        <v xml:space="preserve">; schema:itemListElement module:TF1_HuCI, module:TF2_HuCI . </v>
      </c>
      <c r="F26" t="s">
        <v>942</v>
      </c>
      <c r="G26" s="9" t="str">
        <f t="shared" si="2"/>
        <v xml:space="preserve">module:TF1_HuCI a schema:ListItem ; schema:name "Vorlesung mit gemischten Medien (digitale Präsentationsfolien, Interaktive Elemente)"@de ; schema:position 1 . </v>
      </c>
      <c r="H26" t="s">
        <v>943</v>
      </c>
      <c r="I26" s="9" t="str">
        <f t="shared" si="3"/>
        <v xml:space="preserve">module:TF2_HuCI a schema:ListItem ; schema:name "(Gruppen-)Aufgaben mit und ohne Computer"@de ; schema:position 2 . </v>
      </c>
      <c r="K26" s="9" t="str">
        <f t="shared" si="4"/>
        <v/>
      </c>
      <c r="M26" s="10" t="s">
        <v>895</v>
      </c>
      <c r="N26" t="str">
        <f t="shared" si="5"/>
        <v xml:space="preserve">module:TF1_HuCI a schema:ListItem ; schema:name "Vorlesung mit gemischten Medien (digitale Präsentationsfolien, Interaktive Elemente)"@de ; schema:position 1 . module:TF2_HuCI a schema:ListItem ; schema:name "(Gruppen-)Aufgaben mit und ohne Computer"@de ; schema:position 2 . </v>
      </c>
      <c r="O26" s="10" t="s">
        <v>895</v>
      </c>
      <c r="P26" t="str">
        <f t="shared" si="6"/>
        <v xml:space="preserve">module:HuCI module:addProp_TeachingForms module:TeachingForms_HuCI . module:TeachingForms_HuCI a schema:ItemList ; schema:identifier "TeachingForms" ; schema:name "Lehr-Lernmethoden HuCI" ; schema:itemListElement module:TF1_HuCI, module:TF2_HuCI . module:TF1_HuCI a schema:ListItem ; schema:name "Vorlesung mit gemischten Medien (digitale Präsentationsfolien, Interaktive Elemente)"@de ; schema:position 1 . module:TF2_HuCI a schema:ListItem ; schema:name "(Gruppen-)Aufgaben mit und ohne Computer"@de ; schema:position 2 . </v>
      </c>
    </row>
    <row r="27" spans="1:16" x14ac:dyDescent="0.35">
      <c r="A27" s="11" t="s">
        <v>832</v>
      </c>
      <c r="B27" s="4" t="s">
        <v>401</v>
      </c>
      <c r="C27" s="25" t="s">
        <v>725</v>
      </c>
      <c r="D27" t="str">
        <f t="shared" si="0"/>
        <v xml:space="preserve">module:MiCT module:addProp_TeachingForms module:TeachingForms_MiCT . module:TeachingForms_MiCT a schema:ItemList ; schema:identifier "TeachingForms" ; schema:name "Lehr-Lernmethoden MiCT" </v>
      </c>
      <c r="E27" t="str">
        <f t="shared" si="1"/>
        <v>; schema:itemListElement module:TF1_MiCT, module:TF2_MiCT, module:TF3_MiCT .</v>
      </c>
      <c r="F27" t="s">
        <v>944</v>
      </c>
      <c r="G27" s="9" t="str">
        <f t="shared" si="2"/>
        <v xml:space="preserve">module:TF1_MiCT a schema:ListItem ; schema:name "Lehrmaterialien"@de ; schema:position 1 . </v>
      </c>
      <c r="H27" t="s">
        <v>945</v>
      </c>
      <c r="I27" s="9" t="str">
        <f t="shared" si="3"/>
        <v xml:space="preserve">module:TF2_MiCT a schema:ListItem ; schema:name "Aufgaben und Vorlesungsmanuskripte in elektronischer Form"@de ; schema:position 2 . </v>
      </c>
      <c r="J27" t="s">
        <v>946</v>
      </c>
      <c r="K27" s="9" t="str">
        <f t="shared" si="4"/>
        <v xml:space="preserve">module:TF3_MiCT a schema:ListItem ; schema:name "Laborpraktika und Übungen am Computer "@de ; schema:position 3 . </v>
      </c>
      <c r="M27" s="10" t="s">
        <v>895</v>
      </c>
      <c r="N27" t="str">
        <f t="shared" si="5"/>
        <v xml:space="preserve">module:TF1_MiCT a schema:ListItem ; schema:name "Lehrmaterialien"@de ; schema:position 1 . module:TF2_MiCT a schema:ListItem ; schema:name "Aufgaben und Vorlesungsmanuskripte in elektronischer Form"@de ; schema:position 2 . module:TF3_MiCT a schema:ListItem ; schema:name "Laborpraktika und Übungen am Computer "@de ; schema:position 3 . </v>
      </c>
      <c r="O27" s="10" t="s">
        <v>895</v>
      </c>
      <c r="P27" t="str">
        <f t="shared" si="6"/>
        <v xml:space="preserve">module:MiCT module:addProp_TeachingForms module:TeachingForms_MiCT . module:TeachingForms_MiCT a schema:ItemList ; schema:identifier "TeachingForms" ; schema:name "Lehr-Lernmethoden MiCT" ; schema:itemListElement module:TF1_MiCT, module:TF2_MiCT, module:TF3_MiCT .module:TF1_MiCT a schema:ListItem ; schema:name "Lehrmaterialien"@de ; schema:position 1 . module:TF2_MiCT a schema:ListItem ; schema:name "Aufgaben und Vorlesungsmanuskripte in elektronischer Form"@de ; schema:position 2 . module:TF3_MiCT a schema:ListItem ; schema:name "Laborpraktika und Übungen am Computer "@de ; schema:position 3 . </v>
      </c>
    </row>
    <row r="28" spans="1:16" x14ac:dyDescent="0.35">
      <c r="A28" s="11" t="s">
        <v>833</v>
      </c>
      <c r="B28" s="4" t="s">
        <v>394</v>
      </c>
      <c r="C28" s="25" t="s">
        <v>725</v>
      </c>
      <c r="D28" t="str">
        <f t="shared" si="0"/>
        <v xml:space="preserve">module:MiPr module:addProp_TeachingForms module:TeachingForms_MiPr . module:TeachingForms_MiPr a schema:ItemList ; schema:identifier "TeachingForms" ; schema:name "Lehr-Lernmethoden MiPr" </v>
      </c>
      <c r="E28" t="str">
        <f t="shared" si="1"/>
        <v xml:space="preserve">; schema:itemListElement module:TF1_MiPr, module:TF2_MiPr . </v>
      </c>
      <c r="F28" t="s">
        <v>917</v>
      </c>
      <c r="G28" s="9" t="str">
        <f t="shared" si="2"/>
        <v xml:space="preserve">module:TF1_MiPr a schema:ListItem ; schema:name "Vorlesung mit gemischten Medien (überwiegend Tafel, Folien, Beamer)"@de ; schema:position 1 . </v>
      </c>
      <c r="H28" t="s">
        <v>947</v>
      </c>
      <c r="I28" s="9" t="str">
        <f t="shared" si="3"/>
        <v xml:space="preserve">module:TF2_MiPr a schema:ListItem ; schema:name "Übungen an der Tafel und am Computer "@de ; schema:position 2 . </v>
      </c>
      <c r="K28" s="9" t="str">
        <f t="shared" si="4"/>
        <v/>
      </c>
      <c r="M28" s="10" t="s">
        <v>895</v>
      </c>
      <c r="N28" t="str">
        <f t="shared" si="5"/>
        <v xml:space="preserve">module:TF1_MiPr a schema:ListItem ; schema:name "Vorlesung mit gemischten Medien (überwiegend Tafel, Folien, Beamer)"@de ; schema:position 1 . module:TF2_MiPr a schema:ListItem ; schema:name "Übungen an der Tafel und am Computer "@de ; schema:position 2 . </v>
      </c>
      <c r="O28" s="10" t="s">
        <v>895</v>
      </c>
      <c r="P28" t="str">
        <f t="shared" si="6"/>
        <v xml:space="preserve">module:MiPr module:addProp_TeachingForms module:TeachingForms_MiPr . module:TeachingForms_MiPr a schema:ItemList ; schema:identifier "TeachingForms" ; schema:name "Lehr-Lernmethoden MiPr" ; schema:itemListElement module:TF1_MiPr, module:TF2_MiPr . module:TF1_MiPr a schema:ListItem ; schema:name "Vorlesung mit gemischten Medien (überwiegend Tafel, Folien, Beamer)"@de ; schema:position 1 . module:TF2_MiPr a schema:ListItem ; schema:name "Übungen an der Tafel und am Computer "@de ; schema:position 2 . </v>
      </c>
    </row>
    <row r="29" spans="1:16" x14ac:dyDescent="0.35">
      <c r="A29" s="11" t="s">
        <v>834</v>
      </c>
      <c r="B29" s="4" t="s">
        <v>387</v>
      </c>
      <c r="C29" s="25" t="s">
        <v>725</v>
      </c>
      <c r="D29" t="str">
        <f t="shared" si="0"/>
        <v xml:space="preserve">module:OpAl module:addProp_TeachingForms module:TeachingForms_OpAl . module:TeachingForms_OpAl a schema:ItemList ; schema:identifier "TeachingForms" ; schema:name "Lehr-Lernmethoden OpAl" </v>
      </c>
      <c r="E29" t="str">
        <f t="shared" si="1"/>
        <v xml:space="preserve">; schema:itemListElement module:TF1_OpAl, module:TF2_OpAl . </v>
      </c>
      <c r="F29" t="s">
        <v>729</v>
      </c>
      <c r="G29" s="9" t="str">
        <f t="shared" si="2"/>
        <v xml:space="preserve">module:TF1_OpAl a schema:ListItem ; schema:name "Vorlesung"@de ; schema:position 1 . </v>
      </c>
      <c r="H29" t="s">
        <v>948</v>
      </c>
      <c r="I29" s="9" t="str">
        <f t="shared" si="3"/>
        <v xml:space="preserve">module:TF2_OpAl a schema:ListItem ; schema:name "Übungen mit und ohne Computereinsatz"@de ; schema:position 2 . </v>
      </c>
      <c r="K29" s="9" t="str">
        <f t="shared" si="4"/>
        <v/>
      </c>
      <c r="M29" s="10" t="s">
        <v>895</v>
      </c>
      <c r="N29" t="str">
        <f t="shared" si="5"/>
        <v xml:space="preserve">module:TF1_OpAl a schema:ListItem ; schema:name "Vorlesung"@de ; schema:position 1 . module:TF2_OpAl a schema:ListItem ; schema:name "Übungen mit und ohne Computereinsatz"@de ; schema:position 2 . </v>
      </c>
      <c r="O29" s="10" t="s">
        <v>895</v>
      </c>
      <c r="P29" t="str">
        <f t="shared" si="6"/>
        <v xml:space="preserve">module:OpAl module:addProp_TeachingForms module:TeachingForms_OpAl . module:TeachingForms_OpAl a schema:ItemList ; schema:identifier "TeachingForms" ; schema:name "Lehr-Lernmethoden OpAl" ; schema:itemListElement module:TF1_OpAl, module:TF2_OpAl . module:TF1_OpAl a schema:ListItem ; schema:name "Vorlesung"@de ; schema:position 1 . module:TF2_OpAl a schema:ListItem ; schema:name "Übungen mit und ohne Computereinsatz"@de ; schema:position 2 . </v>
      </c>
    </row>
    <row r="30" spans="1:16" x14ac:dyDescent="0.35">
      <c r="A30" s="11" t="s">
        <v>835</v>
      </c>
      <c r="B30" s="4" t="s">
        <v>378</v>
      </c>
      <c r="C30" s="25" t="s">
        <v>725</v>
      </c>
      <c r="D30" t="str">
        <f t="shared" si="0"/>
        <v xml:space="preserve">module:KoPr module:addProp_TeachingForms module:TeachingForms_KoPr . module:TeachingForms_KoPr a schema:ItemList ; schema:identifier "TeachingForms" ; schema:name "Lehr-Lernmethoden KoPr" </v>
      </c>
      <c r="E30" t="str">
        <f t="shared" si="1"/>
        <v xml:space="preserve">; schema:itemListElement module:TF1_KoPr . </v>
      </c>
      <c r="F30" t="s">
        <v>949</v>
      </c>
      <c r="G30" s="9" t="str">
        <f t="shared" si="2"/>
        <v xml:space="preserve">module:TF1_KoPr a schema:ListItem ; schema:name "Verschiedene Laborversuche"@de ; schema:position 1 . </v>
      </c>
      <c r="I30" s="9" t="str">
        <f t="shared" si="3"/>
        <v/>
      </c>
      <c r="K30" s="9" t="str">
        <f t="shared" si="4"/>
        <v/>
      </c>
      <c r="M30" s="10" t="s">
        <v>895</v>
      </c>
      <c r="N30" t="str">
        <f t="shared" si="5"/>
        <v xml:space="preserve">module:TF1_KoPr a schema:ListItem ; schema:name "Verschiedene Laborversuche"@de ; schema:position 1 . </v>
      </c>
      <c r="O30" s="10" t="s">
        <v>895</v>
      </c>
      <c r="P30" t="str">
        <f t="shared" si="6"/>
        <v xml:space="preserve">module:KoPr module:addProp_TeachingForms module:TeachingForms_KoPr . module:TeachingForms_KoPr a schema:ItemList ; schema:identifier "TeachingForms" ; schema:name "Lehr-Lernmethoden KoPr" ; schema:itemListElement module:TF1_KoPr . module:TF1_KoPr a schema:ListItem ; schema:name "Verschiedene Laborversuche"@de ; schema:position 1 . </v>
      </c>
    </row>
    <row r="31" spans="1:16" x14ac:dyDescent="0.35">
      <c r="A31" s="11" t="s">
        <v>836</v>
      </c>
      <c r="B31" s="4" t="s">
        <v>367</v>
      </c>
      <c r="C31" s="25" t="s">
        <v>725</v>
      </c>
      <c r="D31" t="str">
        <f t="shared" si="0"/>
        <v xml:space="preserve">module:SEIK module:addProp_TeachingForms module:TeachingForms_SEIK . module:TeachingForms_SEIK a schema:ItemList ; schema:identifier "TeachingForms" ; schema:name "Lehr-Lernmethoden SEIK" </v>
      </c>
      <c r="E31" t="str">
        <f t="shared" si="1"/>
        <v xml:space="preserve">; schema:itemListElement module:TF1_SEIK, module:TF2_SEIK . </v>
      </c>
      <c r="F31" t="s">
        <v>950</v>
      </c>
      <c r="G31" s="9" t="str">
        <f t="shared" si="2"/>
        <v xml:space="preserve">module:TF1_SEIK a schema:ListItem ; schema:name "Vorlesung mit gemischten Medien (überwiegend Tafel, Folien und Beamer)"@de ; schema:position 1 . </v>
      </c>
      <c r="H31" t="s">
        <v>951</v>
      </c>
      <c r="I31" s="9" t="str">
        <f t="shared" si="3"/>
        <v xml:space="preserve">module:TF2_SEIK a schema:ListItem ; schema:name "Übungen am Computer im Team"@de ; schema:position 2 . </v>
      </c>
      <c r="K31" s="9" t="str">
        <f t="shared" si="4"/>
        <v/>
      </c>
      <c r="M31" s="10" t="s">
        <v>895</v>
      </c>
      <c r="N31" t="str">
        <f t="shared" si="5"/>
        <v xml:space="preserve">module:TF1_SEIK a schema:ListItem ; schema:name "Vorlesung mit gemischten Medien (überwiegend Tafel, Folien und Beamer)"@de ; schema:position 1 . module:TF2_SEIK a schema:ListItem ; schema:name "Übungen am Computer im Team"@de ; schema:position 2 . </v>
      </c>
      <c r="O31" s="10" t="s">
        <v>895</v>
      </c>
      <c r="P31" t="str">
        <f t="shared" si="6"/>
        <v xml:space="preserve">module:SEIK module:addProp_TeachingForms module:TeachingForms_SEIK . module:TeachingForms_SEIK a schema:ItemList ; schema:identifier "TeachingForms" ; schema:name "Lehr-Lernmethoden SEIK" ; schema:itemListElement module:TF1_SEIK, module:TF2_SEIK . module:TF1_SEIK a schema:ListItem ; schema:name "Vorlesung mit gemischten Medien (überwiegend Tafel, Folien und Beamer)"@de ; schema:position 1 . module:TF2_SEIK a schema:ListItem ; schema:name "Übungen am Computer im Team"@de ; schema:position 2 . </v>
      </c>
    </row>
    <row r="32" spans="1:16" x14ac:dyDescent="0.35">
      <c r="A32" s="11" t="s">
        <v>837</v>
      </c>
      <c r="B32" s="4" t="s">
        <v>360</v>
      </c>
      <c r="C32" s="25" t="s">
        <v>725</v>
      </c>
      <c r="D32" t="str">
        <f t="shared" si="0"/>
        <v xml:space="preserve">module:AKrG module:addProp_TeachingForms module:TeachingForms_AKrG . module:TeachingForms_AKrG a schema:ItemList ; schema:identifier "TeachingForms" ; schema:name "Lehr-Lernmethoden AKrG" </v>
      </c>
      <c r="E32" t="str">
        <f t="shared" si="1"/>
        <v xml:space="preserve">; schema:itemListElement module:TF1_AKrG, module:TF2_AKrG . </v>
      </c>
      <c r="F32" t="s">
        <v>729</v>
      </c>
      <c r="G32" s="9" t="str">
        <f t="shared" si="2"/>
        <v xml:space="preserve">module:TF1_AKrG a schema:ListItem ; schema:name "Vorlesung"@de ; schema:position 1 . </v>
      </c>
      <c r="H32" t="s">
        <v>920</v>
      </c>
      <c r="I32" s="9" t="str">
        <f t="shared" si="3"/>
        <v xml:space="preserve">module:TF2_AKrG a schema:ListItem ; schema:name "Übungen am Computer"@de ; schema:position 2 . </v>
      </c>
      <c r="K32" s="9" t="str">
        <f t="shared" si="4"/>
        <v/>
      </c>
      <c r="M32" s="10" t="s">
        <v>895</v>
      </c>
      <c r="N32" t="str">
        <f t="shared" si="5"/>
        <v xml:space="preserve">module:TF1_AKrG a schema:ListItem ; schema:name "Vorlesung"@de ; schema:position 1 . module:TF2_AKrG a schema:ListItem ; schema:name "Übungen am Computer"@de ; schema:position 2 . </v>
      </c>
      <c r="O32" s="10" t="s">
        <v>895</v>
      </c>
      <c r="P32" t="str">
        <f t="shared" si="6"/>
        <v xml:space="preserve">module:AKrG module:addProp_TeachingForms module:TeachingForms_AKrG . module:TeachingForms_AKrG a schema:ItemList ; schema:identifier "TeachingForms" ; schema:name "Lehr-Lernmethoden AKrG" ; schema:itemListElement module:TF1_AKrG, module:TF2_AKrG . module:TF1_AKrG a schema:ListItem ; schema:name "Vorlesung"@de ; schema:position 1 . module:TF2_AKrG a schema:ListItem ; schema:name "Übungen am Computer"@de ; schema:position 2 . </v>
      </c>
    </row>
    <row r="33" spans="1:16" x14ac:dyDescent="0.35">
      <c r="A33" s="11" t="s">
        <v>838</v>
      </c>
      <c r="B33" s="4" t="s">
        <v>350</v>
      </c>
      <c r="C33" s="25" t="s">
        <v>725</v>
      </c>
      <c r="D33" t="str">
        <f t="shared" si="0"/>
        <v xml:space="preserve">module:BITS module:addProp_TeachingForms module:TeachingForms_BITS . module:TeachingForms_BITS a schema:ItemList ; schema:identifier "TeachingForms" ; schema:name "Lehr-Lernmethoden BITS" </v>
      </c>
      <c r="E33" t="str">
        <f t="shared" si="1"/>
        <v xml:space="preserve">; schema:itemListElement module:TF1_BITS, module:TF2_BITS . </v>
      </c>
      <c r="F33" t="s">
        <v>920</v>
      </c>
      <c r="G33" s="9" t="str">
        <f t="shared" si="2"/>
        <v xml:space="preserve">module:TF1_BITS a schema:ListItem ; schema:name "Übungen am Computer"@de ; schema:position 1 . </v>
      </c>
      <c r="H33" t="s">
        <v>935</v>
      </c>
      <c r="I33" s="9" t="str">
        <f t="shared" si="3"/>
        <v xml:space="preserve">module:TF2_BITS a schema:ListItem ; schema:name "Ausarbeitung eines Themas in der Kleingruppe und Vortrag"@de ; schema:position 2 . </v>
      </c>
      <c r="K33" s="9" t="str">
        <f t="shared" si="4"/>
        <v/>
      </c>
      <c r="M33" s="10" t="s">
        <v>895</v>
      </c>
      <c r="N33" t="str">
        <f t="shared" si="5"/>
        <v xml:space="preserve">module:TF1_BITS a schema:ListItem ; schema:name "Übungen am Computer"@de ; schema:position 1 . module:TF2_BITS a schema:ListItem ; schema:name "Ausarbeitung eines Themas in der Kleingruppe und Vortrag"@de ; schema:position 2 . </v>
      </c>
      <c r="O33" s="10" t="s">
        <v>895</v>
      </c>
      <c r="P33" t="str">
        <f t="shared" si="6"/>
        <v xml:space="preserve">module:BITS module:addProp_TeachingForms module:TeachingForms_BITS . module:TeachingForms_BITS a schema:ItemList ; schema:identifier "TeachingForms" ; schema:name "Lehr-Lernmethoden BITS" ; schema:itemListElement module:TF1_BITS, module:TF2_BITS . module:TF1_BITS a schema:ListItem ; schema:name "Übungen am Computer"@de ; schema:position 1 . module:TF2_BITS a schema:ListItem ; schema:name "Ausarbeitung eines Themas in der Kleingruppe und Vortrag"@de ; schema:position 2 . </v>
      </c>
    </row>
    <row r="34" spans="1:16" x14ac:dyDescent="0.35">
      <c r="A34" s="11" t="s">
        <v>839</v>
      </c>
      <c r="B34" s="4" t="s">
        <v>342</v>
      </c>
      <c r="C34" s="25" t="s">
        <v>725</v>
      </c>
      <c r="D34" t="str">
        <f t="shared" si="0"/>
        <v xml:space="preserve">module:CoGr module:addProp_TeachingForms module:TeachingForms_CoGr . module:TeachingForms_CoGr a schema:ItemList ; schema:identifier "TeachingForms" ; schema:name "Lehr-Lernmethoden CoGr" </v>
      </c>
      <c r="E34" t="str">
        <f t="shared" si="1"/>
        <v>; schema:itemListElement module:TF1_CoGr, module:TF2_CoGr, module:TF3_CoGr .</v>
      </c>
      <c r="F34" t="s">
        <v>911</v>
      </c>
      <c r="G34" s="9" t="str">
        <f t="shared" si="2"/>
        <v xml:space="preserve">module:TF1_CoGr a schema:ListItem ; schema:name "Tafel und Kreide"@de ; schema:position 1 . </v>
      </c>
      <c r="H34" t="s">
        <v>912</v>
      </c>
      <c r="I34" s="9" t="str">
        <f t="shared" si="3"/>
        <v xml:space="preserve">module:TF2_CoGr a schema:ListItem ; schema:name "Overhead-Projektor"@de ; schema:position 2 . </v>
      </c>
      <c r="J34" t="s">
        <v>952</v>
      </c>
      <c r="K34" s="9" t="str">
        <f t="shared" si="4"/>
        <v xml:space="preserve">module:TF3_CoGr a schema:ListItem ; schema:name "Beamer Internet- und rechnergestützte Beispiele und Simulationen"@de ; schema:position 3 . </v>
      </c>
      <c r="M34" s="10" t="s">
        <v>895</v>
      </c>
      <c r="N34" t="str">
        <f t="shared" si="5"/>
        <v xml:space="preserve">module:TF1_CoGr a schema:ListItem ; schema:name "Tafel und Kreide"@de ; schema:position 1 . module:TF2_CoGr a schema:ListItem ; schema:name "Overhead-Projektor"@de ; schema:position 2 . module:TF3_CoGr a schema:ListItem ; schema:name "Beamer Internet- und rechnergestützte Beispiele und Simulationen"@de ; schema:position 3 . </v>
      </c>
      <c r="O34" s="10" t="s">
        <v>895</v>
      </c>
      <c r="P34" t="str">
        <f t="shared" si="6"/>
        <v xml:space="preserve">module:CoGr module:addProp_TeachingForms module:TeachingForms_CoGr . module:TeachingForms_CoGr a schema:ItemList ; schema:identifier "TeachingForms" ; schema:name "Lehr-Lernmethoden CoGr" ; schema:itemListElement module:TF1_CoGr, module:TF2_CoGr, module:TF3_CoGr .module:TF1_CoGr a schema:ListItem ; schema:name "Tafel und Kreide"@de ; schema:position 1 . module:TF2_CoGr a schema:ListItem ; schema:name "Overhead-Projektor"@de ; schema:position 2 . module:TF3_CoGr a schema:ListItem ; schema:name "Beamer Internet- und rechnergestützte Beispiele und Simulationen"@de ; schema:position 3 . </v>
      </c>
    </row>
    <row r="35" spans="1:16" x14ac:dyDescent="0.35">
      <c r="A35" s="11" t="s">
        <v>840</v>
      </c>
      <c r="B35" s="4" t="s">
        <v>333</v>
      </c>
      <c r="C35" s="25" t="s">
        <v>725</v>
      </c>
      <c r="D35" t="str">
        <f t="shared" si="0"/>
        <v xml:space="preserve">module:CNPr module:addProp_TeachingForms module:TeachingForms_CNPr . module:TeachingForms_CNPr a schema:ItemList ; schema:identifier "TeachingForms" ; schema:name "Lehr-Lernmethoden CNPr" </v>
      </c>
      <c r="E35" t="str">
        <f t="shared" si="1"/>
        <v xml:space="preserve">; schema:itemListElement module:TF1_CNPr, module:TF2_CNPr . </v>
      </c>
      <c r="F35" t="s">
        <v>953</v>
      </c>
      <c r="G35" s="9" t="str">
        <f t="shared" si="2"/>
        <v xml:space="preserve">module:TF1_CNPr a schema:ListItem ; schema:name "Vorlesung mit gemischten Medien (überwiegend Beamer, Tafel)"@de ; schema:position 1 . </v>
      </c>
      <c r="H35" t="s">
        <v>920</v>
      </c>
      <c r="I35" s="9" t="str">
        <f t="shared" si="3"/>
        <v xml:space="preserve">module:TF2_CNPr a schema:ListItem ; schema:name "Übungen am Computer"@de ; schema:position 2 . </v>
      </c>
      <c r="K35" s="9" t="str">
        <f t="shared" si="4"/>
        <v/>
      </c>
      <c r="M35" s="10" t="s">
        <v>895</v>
      </c>
      <c r="N35" t="str">
        <f t="shared" si="5"/>
        <v xml:space="preserve">module:TF1_CNPr a schema:ListItem ; schema:name "Vorlesung mit gemischten Medien (überwiegend Beamer, Tafel)"@de ; schema:position 1 . module:TF2_CNPr a schema:ListItem ; schema:name "Übungen am Computer"@de ; schema:position 2 . </v>
      </c>
      <c r="O35" s="10" t="s">
        <v>895</v>
      </c>
      <c r="P35" t="str">
        <f t="shared" si="6"/>
        <v xml:space="preserve">module:CNPr module:addProp_TeachingForms module:TeachingForms_CNPr . module:TeachingForms_CNPr a schema:ItemList ; schema:identifier "TeachingForms" ; schema:name "Lehr-Lernmethoden CNPr" ; schema:itemListElement module:TF1_CNPr, module:TF2_CNPr . module:TF1_CNPr a schema:ListItem ; schema:name "Vorlesung mit gemischten Medien (überwiegend Beamer, Tafel)"@de ; schema:position 1 . module:TF2_CNPr a schema:ListItem ; schema:name "Übungen am Computer"@de ; schema:position 2 . </v>
      </c>
    </row>
    <row r="36" spans="1:16" x14ac:dyDescent="0.35">
      <c r="A36" s="11" t="s">
        <v>841</v>
      </c>
      <c r="B36" s="4" t="s">
        <v>326</v>
      </c>
      <c r="C36" s="25" t="s">
        <v>725</v>
      </c>
      <c r="D36" t="str">
        <f t="shared" si="0"/>
        <v xml:space="preserve">module:DBPr module:addProp_TeachingForms module:TeachingForms_DBPr . module:TeachingForms_DBPr a schema:ItemList ; schema:identifier "TeachingForms" ; schema:name "Lehr-Lernmethoden DBPr" </v>
      </c>
      <c r="E36" t="str">
        <f t="shared" si="1"/>
        <v xml:space="preserve">; schema:itemListElement module:TF1_DBPr, module:TF2_DBPr . </v>
      </c>
      <c r="F36" t="s">
        <v>917</v>
      </c>
      <c r="G36" s="9" t="str">
        <f t="shared" si="2"/>
        <v xml:space="preserve">module:TF1_DBPr a schema:ListItem ; schema:name "Vorlesung mit gemischten Medien (überwiegend Tafel, Folien, Beamer)"@de ; schema:position 1 . </v>
      </c>
      <c r="H36" t="s">
        <v>954</v>
      </c>
      <c r="I36" s="9" t="str">
        <f t="shared" si="3"/>
        <v xml:space="preserve">module:TF2_DBPr a schema:ListItem ; schema:name "Übungen am Computer unter Verwendung von zwei DBMS im Vergleich (derzeit Oracle und MySQL)"@de ; schema:position 2 . </v>
      </c>
      <c r="K36" s="9" t="str">
        <f t="shared" si="4"/>
        <v/>
      </c>
      <c r="M36" s="10" t="s">
        <v>895</v>
      </c>
      <c r="N36" t="str">
        <f t="shared" si="5"/>
        <v xml:space="preserve">module:TF1_DBPr a schema:ListItem ; schema:name "Vorlesung mit gemischten Medien (überwiegend Tafel, Folien, Beamer)"@de ; schema:position 1 . module:TF2_DBPr a schema:ListItem ; schema:name "Übungen am Computer unter Verwendung von zwei DBMS im Vergleich (derzeit Oracle und MySQL)"@de ; schema:position 2 . </v>
      </c>
      <c r="O36" s="10" t="s">
        <v>895</v>
      </c>
      <c r="P36" t="str">
        <f t="shared" si="6"/>
        <v xml:space="preserve">module:DBPr module:addProp_TeachingForms module:TeachingForms_DBPr . module:TeachingForms_DBPr a schema:ItemList ; schema:identifier "TeachingForms" ; schema:name "Lehr-Lernmethoden DBPr" ; schema:itemListElement module:TF1_DBPr, module:TF2_DBPr . module:TF1_DBPr a schema:ListItem ; schema:name "Vorlesung mit gemischten Medien (überwiegend Tafel, Folien, Beamer)"@de ; schema:position 1 . module:TF2_DBPr a schema:ListItem ; schema:name "Übungen am Computer unter Verwendung von zwei DBMS im Vergleich (derzeit Oracle und MySQL)"@de ; schema:position 2 . </v>
      </c>
    </row>
    <row r="37" spans="1:16" x14ac:dyDescent="0.35">
      <c r="A37" s="11" t="s">
        <v>842</v>
      </c>
      <c r="B37" s="4" t="s">
        <v>318</v>
      </c>
      <c r="C37" s="25" t="s">
        <v>725</v>
      </c>
      <c r="D37" t="str">
        <f t="shared" si="0"/>
        <v xml:space="preserve">module:DaVi module:addProp_TeachingForms module:TeachingForms_DaVi . module:TeachingForms_DaVi a schema:ItemList ; schema:identifier "TeachingForms" ; schema:name "Lehr-Lernmethoden DaVi" </v>
      </c>
      <c r="E37" t="str">
        <f t="shared" si="1"/>
        <v xml:space="preserve">; schema:itemListElement module:TF1_DaVi, module:TF2_DaVi . </v>
      </c>
      <c r="F37" t="s">
        <v>941</v>
      </c>
      <c r="G37" s="9" t="str">
        <f t="shared" si="2"/>
        <v xml:space="preserve">module:TF1_DaVi a schema:ListItem ; schema:name "Vorlesung mit gemischten Medien (überwiegend Beamer, Folienund Tafel)"@de ; schema:position 1 . </v>
      </c>
      <c r="H37" t="s">
        <v>920</v>
      </c>
      <c r="I37" s="9" t="str">
        <f t="shared" si="3"/>
        <v xml:space="preserve">module:TF2_DaVi a schema:ListItem ; schema:name "Übungen am Computer"@de ; schema:position 2 . </v>
      </c>
      <c r="K37" s="9" t="str">
        <f t="shared" si="4"/>
        <v/>
      </c>
      <c r="M37" s="10" t="s">
        <v>895</v>
      </c>
      <c r="N37" t="str">
        <f t="shared" si="5"/>
        <v xml:space="preserve">module:TF1_DaVi a schema:ListItem ; schema:name "Vorlesung mit gemischten Medien (überwiegend Beamer, Folienund Tafel)"@de ; schema:position 1 . module:TF2_DaVi a schema:ListItem ; schema:name "Übungen am Computer"@de ; schema:position 2 . </v>
      </c>
      <c r="O37" s="10" t="s">
        <v>895</v>
      </c>
      <c r="P37" t="str">
        <f t="shared" si="6"/>
        <v xml:space="preserve">module:DaVi module:addProp_TeachingForms module:TeachingForms_DaVi . module:TeachingForms_DaVi a schema:ItemList ; schema:identifier "TeachingForms" ; schema:name "Lehr-Lernmethoden DaVi" ; schema:itemListElement module:TF1_DaVi, module:TF2_DaVi . module:TF1_DaVi a schema:ListItem ; schema:name "Vorlesung mit gemischten Medien (überwiegend Beamer, Folienund Tafel)"@de ; schema:position 1 . module:TF2_DaVi a schema:ListItem ; schema:name "Übungen am Computer"@de ; schema:position 2 . </v>
      </c>
    </row>
    <row r="38" spans="1:16" x14ac:dyDescent="0.35">
      <c r="A38" s="11" t="s">
        <v>843</v>
      </c>
      <c r="B38" s="4" t="s">
        <v>311</v>
      </c>
      <c r="C38" s="25" t="s">
        <v>725</v>
      </c>
      <c r="D38" t="str">
        <f t="shared" si="0"/>
        <v xml:space="preserve">module:DSBV module:addProp_TeachingForms module:TeachingForms_DSBV . module:TeachingForms_DSBV a schema:ItemList ; schema:identifier "TeachingForms" ; schema:name "Lehr-Lernmethoden DSBV" </v>
      </c>
      <c r="E38" t="str">
        <f t="shared" si="1"/>
        <v xml:space="preserve">; schema:itemListElement module:TF1_DSBV, module:TF2_DSBV . </v>
      </c>
      <c r="F38" t="s">
        <v>939</v>
      </c>
      <c r="G38" s="9" t="str">
        <f t="shared" si="2"/>
        <v xml:space="preserve">module:TF1_DSBV a schema:ListItem ; schema:name "Vorlesung mit gemischten Medien (überwiegend Beamer, Tafel, Folien)"@de ; schema:position 1 . </v>
      </c>
      <c r="H38" t="s">
        <v>920</v>
      </c>
      <c r="I38" s="9" t="str">
        <f t="shared" si="3"/>
        <v xml:space="preserve">module:TF2_DSBV a schema:ListItem ; schema:name "Übungen am Computer"@de ; schema:position 2 . </v>
      </c>
      <c r="K38" s="9" t="str">
        <f t="shared" si="4"/>
        <v/>
      </c>
      <c r="M38" s="10" t="s">
        <v>895</v>
      </c>
      <c r="N38" t="str">
        <f t="shared" si="5"/>
        <v xml:space="preserve">module:TF1_DSBV a schema:ListItem ; schema:name "Vorlesung mit gemischten Medien (überwiegend Beamer, Tafel, Folien)"@de ; schema:position 1 . module:TF2_DSBV a schema:ListItem ; schema:name "Übungen am Computer"@de ; schema:position 2 . </v>
      </c>
      <c r="O38" s="10" t="s">
        <v>895</v>
      </c>
      <c r="P38" t="str">
        <f t="shared" si="6"/>
        <v xml:space="preserve">module:DSBV module:addProp_TeachingForms module:TeachingForms_DSBV . module:TeachingForms_DSBV a schema:ItemList ; schema:identifier "TeachingForms" ; schema:name "Lehr-Lernmethoden DSBV" ; schema:itemListElement module:TF1_DSBV, module:TF2_DSBV . module:TF1_DSBV a schema:ListItem ; schema:name "Vorlesung mit gemischten Medien (überwiegend Beamer, Tafel, Folien)"@de ; schema:position 1 . module:TF2_DSBV a schema:ListItem ; schema:name "Übungen am Computer"@de ; schema:position 2 . </v>
      </c>
    </row>
    <row r="39" spans="1:16" x14ac:dyDescent="0.35">
      <c r="A39" s="11" t="s">
        <v>844</v>
      </c>
      <c r="B39" s="4" t="s">
        <v>304</v>
      </c>
      <c r="C39" s="25" t="s">
        <v>725</v>
      </c>
      <c r="D39" t="str">
        <f t="shared" si="0"/>
        <v xml:space="preserve">module:DiFi module:addProp_TeachingForms module:TeachingForms_DiFi . module:TeachingForms_DiFi a schema:ItemList ; schema:identifier "TeachingForms" ; schema:name "Lehr-Lernmethoden DiFi" </v>
      </c>
      <c r="E39" t="str">
        <f t="shared" si="1"/>
        <v xml:space="preserve">; schema:itemListElement module:TF1_DiFi . </v>
      </c>
      <c r="F39" t="s">
        <v>955</v>
      </c>
      <c r="G39" s="9" t="str">
        <f t="shared" si="2"/>
        <v xml:space="preserve">module:TF1_DiFi a schema:ListItem ; schema:name "Vorlesung mit gemischten Medien (Folien, Videos) Übungen am Computer Moodle Online Plattform"@de ; schema:position 1 . </v>
      </c>
      <c r="I39" s="9" t="str">
        <f t="shared" si="3"/>
        <v/>
      </c>
      <c r="K39" s="9" t="str">
        <f t="shared" si="4"/>
        <v/>
      </c>
      <c r="M39" s="10" t="s">
        <v>895</v>
      </c>
      <c r="N39" t="str">
        <f t="shared" si="5"/>
        <v xml:space="preserve">module:TF1_DiFi a schema:ListItem ; schema:name "Vorlesung mit gemischten Medien (Folien, Videos) Übungen am Computer Moodle Online Plattform"@de ; schema:position 1 . </v>
      </c>
      <c r="O39" s="10" t="s">
        <v>895</v>
      </c>
      <c r="P39" t="str">
        <f t="shared" si="6"/>
        <v xml:space="preserve">module:DiFi module:addProp_TeachingForms module:TeachingForms_DiFi . module:TeachingForms_DiFi a schema:ItemList ; schema:identifier "TeachingForms" ; schema:name "Lehr-Lernmethoden DiFi" ; schema:itemListElement module:TF1_DiFi . module:TF1_DiFi a schema:ListItem ; schema:name "Vorlesung mit gemischten Medien (Folien, Videos) Übungen am Computer Moodle Online Plattform"@de ; schema:position 1 . </v>
      </c>
    </row>
    <row r="40" spans="1:16" x14ac:dyDescent="0.35">
      <c r="A40" s="11" t="s">
        <v>845</v>
      </c>
      <c r="B40" s="4" t="s">
        <v>297</v>
      </c>
      <c r="C40" s="25" t="s">
        <v>725</v>
      </c>
      <c r="D40" t="str">
        <f t="shared" si="0"/>
        <v xml:space="preserve">module:GlWV module:addProp_TeachingForms module:TeachingForms_GlWV . module:TeachingForms_GlWV a schema:ItemList ; schema:identifier "TeachingForms" ; schema:name "Lehr-Lernmethoden GlWV" </v>
      </c>
      <c r="E40" t="str">
        <f t="shared" si="1"/>
        <v xml:space="preserve">; schema:itemListElement module:TF1_GlWV, module:TF2_GlWV . </v>
      </c>
      <c r="F40" t="s">
        <v>956</v>
      </c>
      <c r="G40" s="9" t="str">
        <f t="shared" si="2"/>
        <v xml:space="preserve">module:TF1_GlWV a schema:ListItem ; schema:name "Vorlesung mit gemischten Medien (Beamer, Folienund Tafel)"@de ; schema:position 1 . </v>
      </c>
      <c r="H40" t="s">
        <v>957</v>
      </c>
      <c r="I40" s="9" t="str">
        <f t="shared" si="3"/>
        <v xml:space="preserve">module:TF2_GlWV a schema:ListItem ; schema:name "Übungen u.a. im PC-Hörsaal in kleinen Gruppen"@de ; schema:position 2 . </v>
      </c>
      <c r="K40" s="9" t="str">
        <f t="shared" si="4"/>
        <v/>
      </c>
      <c r="M40" s="10" t="s">
        <v>895</v>
      </c>
      <c r="N40" t="str">
        <f t="shared" si="5"/>
        <v xml:space="preserve">module:TF1_GlWV a schema:ListItem ; schema:name "Vorlesung mit gemischten Medien (Beamer, Folienund Tafel)"@de ; schema:position 1 . module:TF2_GlWV a schema:ListItem ; schema:name "Übungen u.a. im PC-Hörsaal in kleinen Gruppen"@de ; schema:position 2 . </v>
      </c>
      <c r="O40" s="10" t="s">
        <v>895</v>
      </c>
      <c r="P40" t="str">
        <f t="shared" si="6"/>
        <v xml:space="preserve">module:GlWV module:addProp_TeachingForms module:TeachingForms_GlWV . module:TeachingForms_GlWV a schema:ItemList ; schema:identifier "TeachingForms" ; schema:name "Lehr-Lernmethoden GlWV" ; schema:itemListElement module:TF1_GlWV, module:TF2_GlWV . module:TF1_GlWV a schema:ListItem ; schema:name "Vorlesung mit gemischten Medien (Beamer, Folienund Tafel)"@de ; schema:position 1 . module:TF2_GlWV a schema:ListItem ; schema:name "Übungen u.a. im PC-Hörsaal in kleinen Gruppen"@de ; schema:position 2 . </v>
      </c>
    </row>
    <row r="41" spans="1:16" x14ac:dyDescent="0.35">
      <c r="A41" s="11" t="s">
        <v>846</v>
      </c>
      <c r="B41" s="4" t="s">
        <v>291</v>
      </c>
      <c r="C41" s="25" t="s">
        <v>725</v>
      </c>
      <c r="D41" t="str">
        <f t="shared" si="0"/>
        <v xml:space="preserve">module:GlIM module:addProp_TeachingForms module:TeachingForms_GlIM . module:TeachingForms_GlIM a schema:ItemList ; schema:identifier "TeachingForms" ; schema:name "Lehr-Lernmethoden GlIM" </v>
      </c>
      <c r="E41" t="str">
        <f t="shared" si="1"/>
        <v>; schema:itemListElement module:TF1_GlIM, module:TF2_GlIM, module:TF3_GlIM .</v>
      </c>
      <c r="F41" t="s">
        <v>930</v>
      </c>
      <c r="G41" s="9" t="str">
        <f t="shared" si="2"/>
        <v xml:space="preserve">module:TF1_GlIM a schema:ListItem ; schema:name "Vorlesung (digitale Präsentationsfolien)"@de ; schema:position 1 . </v>
      </c>
      <c r="H41" t="s">
        <v>940</v>
      </c>
      <c r="I41" s="9" t="str">
        <f t="shared" si="3"/>
        <v xml:space="preserve">module:TF2_GlIM a schema:ListItem ; schema:name "E-Learning in Moodle-Lernplattform"@de ; schema:position 2 . </v>
      </c>
      <c r="J41" t="s">
        <v>932</v>
      </c>
      <c r="K41" s="9" t="str">
        <f t="shared" si="4"/>
        <v xml:space="preserve">module:TF3_GlIM a schema:ListItem ; schema:name "Aufgaben am Computer"@de ; schema:position 3 . </v>
      </c>
      <c r="M41" s="10" t="s">
        <v>895</v>
      </c>
      <c r="N41" t="str">
        <f t="shared" si="5"/>
        <v xml:space="preserve">module:TF1_GlIM a schema:ListItem ; schema:name "Vorlesung (digitale Präsentationsfolien)"@de ; schema:position 1 . module:TF2_GlIM a schema:ListItem ; schema:name "E-Learning in Moodle-Lernplattform"@de ; schema:position 2 . module:TF3_GlIM a schema:ListItem ; schema:name "Aufgaben am Computer"@de ; schema:position 3 . </v>
      </c>
      <c r="O41" s="10" t="s">
        <v>895</v>
      </c>
      <c r="P41" t="str">
        <f t="shared" si="6"/>
        <v xml:space="preserve">module:GlIM module:addProp_TeachingForms module:TeachingForms_GlIM . module:TeachingForms_GlIM a schema:ItemList ; schema:identifier "TeachingForms" ; schema:name "Lehr-Lernmethoden GlIM" ; schema:itemListElement module:TF1_GlIM, module:TF2_GlIM, module:TF3_GlIM .module:TF1_GlIM a schema:ListItem ; schema:name "Vorlesung (digitale Präsentationsfolien)"@de ; schema:position 1 . module:TF2_GlIM a schema:ListItem ; schema:name "E-Learning in Moodle-Lernplattform"@de ; schema:position 2 . module:TF3_GlIM a schema:ListItem ; schema:name "Aufgaben am Computer"@de ; schema:position 3 . </v>
      </c>
    </row>
    <row r="42" spans="1:16" x14ac:dyDescent="0.35">
      <c r="A42" s="11" t="s">
        <v>847</v>
      </c>
      <c r="B42" s="4" t="s">
        <v>285</v>
      </c>
      <c r="C42" s="25" t="s">
        <v>725</v>
      </c>
      <c r="D42" t="str">
        <f t="shared" si="0"/>
        <v xml:space="preserve">module:InMC module:addProp_TeachingForms module:TeachingForms_InMC . module:TeachingForms_InMC a schema:ItemList ; schema:identifier "TeachingForms" ; schema:name "Lehr-Lernmethoden InMC" </v>
      </c>
      <c r="E42" t="str">
        <f t="shared" si="1"/>
        <v>; schema:itemListElement module:TF1_InMC, module:TF2_InMC, module:TF3_InMC .</v>
      </c>
      <c r="F42" t="s">
        <v>984</v>
      </c>
      <c r="G42" s="9" t="str">
        <f t="shared" si="2"/>
        <v xml:space="preserve">module:TF1_InMC a schema:ListItem ; schema:name "Film und Foto"@de ; schema:position 1 . </v>
      </c>
      <c r="H42" t="s">
        <v>958</v>
      </c>
      <c r="I42" s="9" t="str">
        <f t="shared" si="3"/>
        <v xml:space="preserve">module:TF2_InMC a schema:ListItem ; schema:name "Audio"@de ; schema:position 2 . </v>
      </c>
      <c r="J42" t="s">
        <v>959</v>
      </c>
      <c r="K42" s="9" t="str">
        <f t="shared" si="4"/>
        <v xml:space="preserve">module:TF3_InMC a schema:ListItem ; schema:name "Text"@de ; schema:position 3 . </v>
      </c>
      <c r="M42" s="10" t="s">
        <v>895</v>
      </c>
      <c r="N42" t="str">
        <f t="shared" si="5"/>
        <v xml:space="preserve">module:TF1_InMC a schema:ListItem ; schema:name "Film und Foto"@de ; schema:position 1 . module:TF2_InMC a schema:ListItem ; schema:name "Audio"@de ; schema:position 2 . module:TF3_InMC a schema:ListItem ; schema:name "Text"@de ; schema:position 3 . </v>
      </c>
      <c r="O42" s="10" t="s">
        <v>895</v>
      </c>
      <c r="P42" t="str">
        <f t="shared" si="6"/>
        <v xml:space="preserve">module:InMC module:addProp_TeachingForms module:TeachingForms_InMC . module:TeachingForms_InMC a schema:ItemList ; schema:identifier "TeachingForms" ; schema:name "Lehr-Lernmethoden InMC" ; schema:itemListElement module:TF1_InMC, module:TF2_InMC, module:TF3_InMC .module:TF1_InMC a schema:ListItem ; schema:name "Film und Foto"@de ; schema:position 1 . module:TF2_InMC a schema:ListItem ; schema:name "Audio"@de ; schema:position 2 . module:TF3_InMC a schema:ListItem ; schema:name "Text"@de ; schema:position 3 . </v>
      </c>
    </row>
    <row r="43" spans="1:16" x14ac:dyDescent="0.35">
      <c r="A43" s="11" t="s">
        <v>848</v>
      </c>
      <c r="B43" s="4" t="s">
        <v>277</v>
      </c>
      <c r="C43" s="25" t="s">
        <v>725</v>
      </c>
      <c r="D43" t="str">
        <f t="shared" si="0"/>
        <v xml:space="preserve">module:JETA module:addProp_TeachingForms module:TeachingForms_JETA . module:TeachingForms_JETA a schema:ItemList ; schema:identifier "TeachingForms" ; schema:name "Lehr-Lernmethoden JETA" </v>
      </c>
      <c r="E43" t="str">
        <f t="shared" si="1"/>
        <v xml:space="preserve">; schema:itemListElement module:TF1_JETA, module:TF2_JETA . </v>
      </c>
      <c r="F43" t="s">
        <v>941</v>
      </c>
      <c r="G43" s="9" t="str">
        <f t="shared" si="2"/>
        <v xml:space="preserve">module:TF1_JETA a schema:ListItem ; schema:name "Vorlesung mit gemischten Medien (überwiegend Beamer, Folienund Tafel)"@de ; schema:position 1 . </v>
      </c>
      <c r="H43" t="s">
        <v>920</v>
      </c>
      <c r="I43" s="9" t="str">
        <f t="shared" si="3"/>
        <v xml:space="preserve">module:TF2_JETA a schema:ListItem ; schema:name "Übungen am Computer"@de ; schema:position 2 . </v>
      </c>
      <c r="K43" s="9" t="str">
        <f t="shared" si="4"/>
        <v/>
      </c>
      <c r="M43" s="10" t="s">
        <v>895</v>
      </c>
      <c r="N43" t="str">
        <f t="shared" si="5"/>
        <v xml:space="preserve">module:TF1_JETA a schema:ListItem ; schema:name "Vorlesung mit gemischten Medien (überwiegend Beamer, Folienund Tafel)"@de ; schema:position 1 . module:TF2_JETA a schema:ListItem ; schema:name "Übungen am Computer"@de ; schema:position 2 . </v>
      </c>
      <c r="O43" s="10" t="s">
        <v>895</v>
      </c>
      <c r="P43" t="str">
        <f t="shared" si="6"/>
        <v xml:space="preserve">module:JETA module:addProp_TeachingForms module:TeachingForms_JETA . module:TeachingForms_JETA a schema:ItemList ; schema:identifier "TeachingForms" ; schema:name "Lehr-Lernmethoden JETA" ; schema:itemListElement module:TF1_JETA, module:TF2_JETA . module:TF1_JETA a schema:ListItem ; schema:name "Vorlesung mit gemischten Medien (überwiegend Beamer, Folienund Tafel)"@de ; schema:position 1 . module:TF2_JETA a schema:ListItem ; schema:name "Übungen am Computer"@de ; schema:position 2 . </v>
      </c>
    </row>
    <row r="44" spans="1:16" x14ac:dyDescent="0.35">
      <c r="A44" s="11" t="s">
        <v>849</v>
      </c>
      <c r="B44" s="4" t="s">
        <v>272</v>
      </c>
      <c r="C44" s="25" t="s">
        <v>725</v>
      </c>
      <c r="D44" t="str">
        <f t="shared" si="0"/>
        <v xml:space="preserve">module:MOPr module:addProp_TeachingForms module:TeachingForms_MOPr . module:TeachingForms_MOPr a schema:ItemList ; schema:identifier "TeachingForms" ; schema:name "Lehr-Lernmethoden MOPr" </v>
      </c>
      <c r="E44" t="str">
        <f t="shared" si="1"/>
        <v xml:space="preserve">; schema:itemListElement module:TF1_MOPr, module:TF2_MOPr . </v>
      </c>
      <c r="F44" t="s">
        <v>917</v>
      </c>
      <c r="G44" s="9" t="str">
        <f t="shared" si="2"/>
        <v xml:space="preserve">module:TF1_MOPr a schema:ListItem ; schema:name "Vorlesung mit gemischten Medien (überwiegend Tafel, Folien, Beamer)"@de ; schema:position 1 . </v>
      </c>
      <c r="H44" t="s">
        <v>929</v>
      </c>
      <c r="I44" s="9" t="str">
        <f t="shared" si="3"/>
        <v xml:space="preserve">module:TF2_MOPr a schema:ListItem ; schema:name "Übungen an der Tafel und am Computer"@de ; schema:position 2 . </v>
      </c>
      <c r="K44" s="9" t="str">
        <f t="shared" si="4"/>
        <v/>
      </c>
      <c r="M44" s="10" t="s">
        <v>895</v>
      </c>
      <c r="N44" t="str">
        <f t="shared" si="5"/>
        <v xml:space="preserve">module:TF1_MOPr a schema:ListItem ; schema:name "Vorlesung mit gemischten Medien (überwiegend Tafel, Folien, Beamer)"@de ; schema:position 1 . module:TF2_MOPr a schema:ListItem ; schema:name "Übungen an der Tafel und am Computer"@de ; schema:position 2 . </v>
      </c>
      <c r="O44" s="10" t="s">
        <v>895</v>
      </c>
      <c r="P44" t="str">
        <f t="shared" si="6"/>
        <v xml:space="preserve">module:MOPr module:addProp_TeachingForms module:TeachingForms_MOPr . module:TeachingForms_MOPr a schema:ItemList ; schema:identifier "TeachingForms" ; schema:name "Lehr-Lernmethoden MOPr" ; schema:itemListElement module:TF1_MOPr, module:TF2_MOPr . module:TF1_MOPr a schema:ListItem ; schema:name "Vorlesung mit gemischten Medien (überwiegend Tafel, Folien, Beamer)"@de ; schema:position 1 . module:TF2_MOPr a schema:ListItem ; schema:name "Übungen an der Tafel und am Computer"@de ; schema:position 2 . </v>
      </c>
    </row>
    <row r="45" spans="1:16" x14ac:dyDescent="0.35">
      <c r="A45" s="11" t="s">
        <v>850</v>
      </c>
      <c r="B45" s="4" t="s">
        <v>266</v>
      </c>
      <c r="C45" s="25" t="s">
        <v>725</v>
      </c>
      <c r="D45" t="str">
        <f t="shared" si="0"/>
        <v xml:space="preserve">module:MaPr module:addProp_TeachingForms module:TeachingForms_MaPr . module:TeachingForms_MaPr a schema:ItemList ; schema:identifier "TeachingForms" ; schema:name "Lehr-Lernmethoden MaPr" </v>
      </c>
      <c r="E45" t="str">
        <f t="shared" si="1"/>
        <v>; schema:itemListElement module:TF1_MaPr, module:TF2_MaPr, module:TF3_MaPr .</v>
      </c>
      <c r="F45" t="s">
        <v>911</v>
      </c>
      <c r="G45" s="9" t="str">
        <f t="shared" si="2"/>
        <v xml:space="preserve">module:TF1_MaPr a schema:ListItem ; schema:name "Tafel und Kreide"@de ; schema:position 1 . </v>
      </c>
      <c r="H45" t="s">
        <v>960</v>
      </c>
      <c r="I45" s="9" t="str">
        <f t="shared" si="3"/>
        <v xml:space="preserve">module:TF2_MaPr a schema:ListItem ; schema:name "Folienpräsentation mit Beamer"@de ; schema:position 2 . </v>
      </c>
      <c r="J45" t="s">
        <v>961</v>
      </c>
      <c r="K45" s="9" t="str">
        <f t="shared" si="4"/>
        <v xml:space="preserve">module:TF3_MaPr a schema:ListItem ; schema:name "Arbeit am Computer "@de ; schema:position 3 . </v>
      </c>
      <c r="M45" s="10" t="s">
        <v>895</v>
      </c>
      <c r="N45" t="str">
        <f t="shared" si="5"/>
        <v xml:space="preserve">module:TF1_MaPr a schema:ListItem ; schema:name "Tafel und Kreide"@de ; schema:position 1 . module:TF2_MaPr a schema:ListItem ; schema:name "Folienpräsentation mit Beamer"@de ; schema:position 2 . module:TF3_MaPr a schema:ListItem ; schema:name "Arbeit am Computer "@de ; schema:position 3 . </v>
      </c>
      <c r="O45" s="10" t="s">
        <v>895</v>
      </c>
      <c r="P45" t="str">
        <f t="shared" si="6"/>
        <v xml:space="preserve">module:MaPr module:addProp_TeachingForms module:TeachingForms_MaPr . module:TeachingForms_MaPr a schema:ItemList ; schema:identifier "TeachingForms" ; schema:name "Lehr-Lernmethoden MaPr" ; schema:itemListElement module:TF1_MaPr, module:TF2_MaPr, module:TF3_MaPr .module:TF1_MaPr a schema:ListItem ; schema:name "Tafel und Kreide"@de ; schema:position 1 . module:TF2_MaPr a schema:ListItem ; schema:name "Folienpräsentation mit Beamer"@de ; schema:position 2 . module:TF3_MaPr a schema:ListItem ; schema:name "Arbeit am Computer "@de ; schema:position 3 . </v>
      </c>
    </row>
    <row r="46" spans="1:16" x14ac:dyDescent="0.35">
      <c r="A46" s="11" t="s">
        <v>851</v>
      </c>
      <c r="B46" s="4" t="s">
        <v>260</v>
      </c>
      <c r="C46" s="25" t="s">
        <v>725</v>
      </c>
      <c r="D46" t="str">
        <f t="shared" si="0"/>
        <v xml:space="preserve">module:MoAS module:addProp_TeachingForms module:TeachingForms_MoAS . module:TeachingForms_MoAS a schema:ItemList ; schema:identifier "TeachingForms" ; schema:name "Lehr-Lernmethoden MoAS" </v>
      </c>
      <c r="E46" t="str">
        <f t="shared" si="1"/>
        <v xml:space="preserve">; schema:itemListElement module:TF1_MoAS, module:TF2_MoAS . </v>
      </c>
      <c r="F46" t="s">
        <v>941</v>
      </c>
      <c r="G46" s="9" t="str">
        <f t="shared" si="2"/>
        <v xml:space="preserve">module:TF1_MoAS a schema:ListItem ; schema:name "Vorlesung mit gemischten Medien (überwiegend Beamer, Folienund Tafel)"@de ; schema:position 1 . </v>
      </c>
      <c r="H46" t="s">
        <v>920</v>
      </c>
      <c r="I46" s="9" t="str">
        <f t="shared" si="3"/>
        <v xml:space="preserve">module:TF2_MoAS a schema:ListItem ; schema:name "Übungen am Computer"@de ; schema:position 2 . </v>
      </c>
      <c r="K46" s="9" t="str">
        <f t="shared" si="4"/>
        <v/>
      </c>
      <c r="M46" s="10" t="s">
        <v>895</v>
      </c>
      <c r="N46" t="str">
        <f t="shared" si="5"/>
        <v xml:space="preserve">module:TF1_MoAS a schema:ListItem ; schema:name "Vorlesung mit gemischten Medien (überwiegend Beamer, Folienund Tafel)"@de ; schema:position 1 . module:TF2_MoAS a schema:ListItem ; schema:name "Übungen am Computer"@de ; schema:position 2 . </v>
      </c>
      <c r="O46" s="10" t="s">
        <v>895</v>
      </c>
      <c r="P46" t="str">
        <f t="shared" si="6"/>
        <v xml:space="preserve">module:MoAS module:addProp_TeachingForms module:TeachingForms_MoAS . module:TeachingForms_MoAS a schema:ItemList ; schema:identifier "TeachingForms" ; schema:name "Lehr-Lernmethoden MoAS" ; schema:itemListElement module:TF1_MoAS, module:TF2_MoAS . module:TF1_MoAS a schema:ListItem ; schema:name "Vorlesung mit gemischten Medien (überwiegend Beamer, Folienund Tafel)"@de ; schema:position 1 . module:TF2_MoAS a schema:ListItem ; schema:name "Übungen am Computer"@de ; schema:position 2 . </v>
      </c>
    </row>
    <row r="47" spans="1:16" x14ac:dyDescent="0.35">
      <c r="A47" s="11" t="s">
        <v>852</v>
      </c>
      <c r="B47" s="4" t="s">
        <v>255</v>
      </c>
      <c r="C47" s="25" t="s">
        <v>725</v>
      </c>
      <c r="D47" t="str">
        <f t="shared" si="0"/>
        <v xml:space="preserve">module:OOSS module:addProp_TeachingForms module:TeachingForms_OOSS . module:TeachingForms_OOSS a schema:ItemList ; schema:identifier "TeachingForms" ; schema:name "Lehr-Lernmethoden OOSS" </v>
      </c>
      <c r="E47" t="str">
        <f t="shared" si="1"/>
        <v xml:space="preserve">; schema:itemListElement module:TF1_OOSS, module:TF2_OOSS . </v>
      </c>
      <c r="F47" t="s">
        <v>941</v>
      </c>
      <c r="G47" s="9" t="str">
        <f t="shared" si="2"/>
        <v xml:space="preserve">module:TF1_OOSS a schema:ListItem ; schema:name "Vorlesung mit gemischten Medien (überwiegend Beamer, Folienund Tafel)"@de ; schema:position 1 . </v>
      </c>
      <c r="H47" t="s">
        <v>920</v>
      </c>
      <c r="I47" s="9" t="str">
        <f t="shared" si="3"/>
        <v xml:space="preserve">module:TF2_OOSS a schema:ListItem ; schema:name "Übungen am Computer"@de ; schema:position 2 . </v>
      </c>
      <c r="K47" s="9" t="str">
        <f t="shared" si="4"/>
        <v/>
      </c>
      <c r="M47" s="10" t="s">
        <v>895</v>
      </c>
      <c r="N47" t="str">
        <f t="shared" si="5"/>
        <v xml:space="preserve">module:TF1_OOSS a schema:ListItem ; schema:name "Vorlesung mit gemischten Medien (überwiegend Beamer, Folienund Tafel)"@de ; schema:position 1 . module:TF2_OOSS a schema:ListItem ; schema:name "Übungen am Computer"@de ; schema:position 2 . </v>
      </c>
      <c r="O47" s="10" t="s">
        <v>895</v>
      </c>
      <c r="P47" t="str">
        <f t="shared" si="6"/>
        <v xml:space="preserve">module:OOSS module:addProp_TeachingForms module:TeachingForms_OOSS . module:TeachingForms_OOSS a schema:ItemList ; schema:identifier "TeachingForms" ; schema:name "Lehr-Lernmethoden OOSS" ; schema:itemListElement module:TF1_OOSS, module:TF2_OOSS . module:TF1_OOSS a schema:ListItem ; schema:name "Vorlesung mit gemischten Medien (überwiegend Beamer, Folienund Tafel)"@de ; schema:position 1 . module:TF2_OOSS a schema:ListItem ; schema:name "Übungen am Computer"@de ; schema:position 2 . </v>
      </c>
    </row>
    <row r="48" spans="1:16" x14ac:dyDescent="0.35">
      <c r="A48" s="11" t="s">
        <v>853</v>
      </c>
      <c r="B48" s="4" t="s">
        <v>248</v>
      </c>
      <c r="C48" s="25" t="s">
        <v>725</v>
      </c>
      <c r="D48" t="str">
        <f t="shared" si="0"/>
        <v xml:space="preserve">module:ReAr module:addProp_TeachingForms module:TeachingForms_ReAr . module:TeachingForms_ReAr a schema:ItemList ; schema:identifier "TeachingForms" ; schema:name "Lehr-Lernmethoden ReAr" </v>
      </c>
      <c r="E48" t="str">
        <f t="shared" si="1"/>
        <v>; schema:itemListElement module:TF1_ReAr, module:TF2_ReAr, module:TF3_ReAr .</v>
      </c>
      <c r="F48" t="s">
        <v>944</v>
      </c>
      <c r="G48" s="9" t="str">
        <f t="shared" si="2"/>
        <v xml:space="preserve">module:TF1_ReAr a schema:ListItem ; schema:name "Lehrmaterialien"@de ; schema:position 1 . </v>
      </c>
      <c r="H48" t="s">
        <v>945</v>
      </c>
      <c r="I48" s="9" t="str">
        <f t="shared" si="3"/>
        <v xml:space="preserve">module:TF2_ReAr a schema:ListItem ; schema:name "Aufgaben und Vorlesungsmanuskripte in elektronischer Form"@de ; schema:position 2 . </v>
      </c>
      <c r="J48" t="s">
        <v>946</v>
      </c>
      <c r="K48" s="9" t="str">
        <f t="shared" si="4"/>
        <v xml:space="preserve">module:TF3_ReAr a schema:ListItem ; schema:name "Laborpraktika und Übungen am Computer "@de ; schema:position 3 . </v>
      </c>
      <c r="M48" s="10" t="s">
        <v>895</v>
      </c>
      <c r="N48" t="str">
        <f t="shared" si="5"/>
        <v xml:space="preserve">module:TF1_ReAr a schema:ListItem ; schema:name "Lehrmaterialien"@de ; schema:position 1 . module:TF2_ReAr a schema:ListItem ; schema:name "Aufgaben und Vorlesungsmanuskripte in elektronischer Form"@de ; schema:position 2 . module:TF3_ReAr a schema:ListItem ; schema:name "Laborpraktika und Übungen am Computer "@de ; schema:position 3 . </v>
      </c>
      <c r="O48" s="10" t="s">
        <v>895</v>
      </c>
      <c r="P48" t="str">
        <f t="shared" si="6"/>
        <v xml:space="preserve">module:ReAr module:addProp_TeachingForms module:TeachingForms_ReAr . module:TeachingForms_ReAr a schema:ItemList ; schema:identifier "TeachingForms" ; schema:name "Lehr-Lernmethoden ReAr" ; schema:itemListElement module:TF1_ReAr, module:TF2_ReAr, module:TF3_ReAr .module:TF1_ReAr a schema:ListItem ; schema:name "Lehrmaterialien"@de ; schema:position 1 . module:TF2_ReAr a schema:ListItem ; schema:name "Aufgaben und Vorlesungsmanuskripte in elektronischer Form"@de ; schema:position 2 . module:TF3_ReAr a schema:ListItem ; schema:name "Laborpraktika und Übungen am Computer "@de ; schema:position 3 . </v>
      </c>
    </row>
    <row r="49" spans="1:16" x14ac:dyDescent="0.35">
      <c r="A49" s="11" t="s">
        <v>854</v>
      </c>
      <c r="B49" s="4" t="s">
        <v>241</v>
      </c>
      <c r="C49" s="25" t="s">
        <v>725</v>
      </c>
      <c r="D49" t="str">
        <f t="shared" si="0"/>
        <v xml:space="preserve">module:ScMD module:addProp_TeachingForms module:TeachingForms_ScMD . module:TeachingForms_ScMD a schema:ItemList ; schema:identifier "TeachingForms" ; schema:name "Lehr-Lernmethoden ScMD" </v>
      </c>
      <c r="E49" t="str">
        <f t="shared" si="1"/>
        <v xml:space="preserve">; schema:itemListElement module:TF1_ScMD . </v>
      </c>
      <c r="F49" t="s">
        <v>932</v>
      </c>
      <c r="G49" s="9" t="str">
        <f t="shared" si="2"/>
        <v xml:space="preserve">module:TF1_ScMD a schema:ListItem ; schema:name "Aufgaben am Computer"@de ; schema:position 1 . </v>
      </c>
      <c r="I49" s="9" t="str">
        <f t="shared" si="3"/>
        <v/>
      </c>
      <c r="K49" s="9" t="str">
        <f t="shared" si="4"/>
        <v/>
      </c>
      <c r="M49" s="10" t="s">
        <v>895</v>
      </c>
      <c r="N49" t="str">
        <f t="shared" si="5"/>
        <v xml:space="preserve">module:TF1_ScMD a schema:ListItem ; schema:name "Aufgaben am Computer"@de ; schema:position 1 . </v>
      </c>
      <c r="O49" s="10" t="s">
        <v>895</v>
      </c>
      <c r="P49" t="str">
        <f t="shared" si="6"/>
        <v xml:space="preserve">module:ScMD module:addProp_TeachingForms module:TeachingForms_ScMD . module:TeachingForms_ScMD a schema:ItemList ; schema:identifier "TeachingForms" ; schema:name "Lehr-Lernmethoden ScMD" ; schema:itemListElement module:TF1_ScMD . module:TF1_ScMD a schema:ListItem ; schema:name "Aufgaben am Computer"@de ; schema:position 1 . </v>
      </c>
    </row>
    <row r="50" spans="1:16" x14ac:dyDescent="0.35">
      <c r="A50" s="11" t="s">
        <v>855</v>
      </c>
      <c r="B50" s="4" t="s">
        <v>235</v>
      </c>
      <c r="C50" s="25" t="s">
        <v>725</v>
      </c>
      <c r="D50" t="str">
        <f t="shared" si="0"/>
        <v xml:space="preserve">module:SMVS module:addProp_TeachingForms module:TeachingForms_SMVS . module:TeachingForms_SMVS a schema:ItemList ; schema:identifier "TeachingForms" ; schema:name "Lehr-Lernmethoden SMVS" </v>
      </c>
      <c r="E50" t="str">
        <f t="shared" si="1"/>
        <v xml:space="preserve">; schema:itemListElement module:TF1_SMVS, module:TF2_SMVS . </v>
      </c>
      <c r="F50" t="s">
        <v>920</v>
      </c>
      <c r="G50" s="9" t="str">
        <f t="shared" si="2"/>
        <v xml:space="preserve">module:TF1_SMVS a schema:ListItem ; schema:name "Übungen am Computer"@de ; schema:position 1 . </v>
      </c>
      <c r="H50" t="s">
        <v>935</v>
      </c>
      <c r="I50" s="9" t="str">
        <f t="shared" si="3"/>
        <v xml:space="preserve">module:TF2_SMVS a schema:ListItem ; schema:name "Ausarbeitung eines Themas in der Kleingruppe und Vortrag"@de ; schema:position 2 . </v>
      </c>
      <c r="K50" s="9" t="str">
        <f t="shared" si="4"/>
        <v/>
      </c>
      <c r="M50" s="10" t="s">
        <v>895</v>
      </c>
      <c r="N50" t="str">
        <f t="shared" si="5"/>
        <v xml:space="preserve">module:TF1_SMVS a schema:ListItem ; schema:name "Übungen am Computer"@de ; schema:position 1 . module:TF2_SMVS a schema:ListItem ; schema:name "Ausarbeitung eines Themas in der Kleingruppe und Vortrag"@de ; schema:position 2 . </v>
      </c>
      <c r="O50" s="10" t="s">
        <v>895</v>
      </c>
      <c r="P50" t="str">
        <f t="shared" si="6"/>
        <v xml:space="preserve">module:SMVS module:addProp_TeachingForms module:TeachingForms_SMVS . module:TeachingForms_SMVS a schema:ItemList ; schema:identifier "TeachingForms" ; schema:name "Lehr-Lernmethoden SMVS" ; schema:itemListElement module:TF1_SMVS, module:TF2_SMVS . module:TF1_SMVS a schema:ListItem ; schema:name "Übungen am Computer"@de ; schema:position 1 . module:TF2_SMVS a schema:ListItem ; schema:name "Ausarbeitung eines Themas in der Kleingruppe und Vortrag"@de ; schema:position 2 . </v>
      </c>
    </row>
    <row r="51" spans="1:16" x14ac:dyDescent="0.35">
      <c r="A51" s="11" t="s">
        <v>856</v>
      </c>
      <c r="B51" s="4" t="s">
        <v>225</v>
      </c>
      <c r="C51" s="25" t="s">
        <v>725</v>
      </c>
      <c r="D51" t="str">
        <f t="shared" si="0"/>
        <v xml:space="preserve">module:SG3C module:addProp_TeachingForms module:TeachingForms_SG3C . module:TeachingForms_SG3C a schema:ItemList ; schema:identifier "TeachingForms" ; schema:name "Lehr-Lernmethoden SG3C" </v>
      </c>
      <c r="E51" t="str">
        <f t="shared" si="1"/>
        <v>; schema:itemListElement module:TF1_SG3C, module:TF2_SG3C, module:TF3_SG3C .</v>
      </c>
      <c r="F51" t="s">
        <v>962</v>
      </c>
      <c r="G51" s="9" t="str">
        <f t="shared" si="2"/>
        <v xml:space="preserve">module:TF1_SG3C a schema:ListItem ; schema:name "Moodle"@de ; schema:position 1 . </v>
      </c>
      <c r="H51" t="s">
        <v>963</v>
      </c>
      <c r="I51" s="9" t="str">
        <f t="shared" si="3"/>
        <v xml:space="preserve">module:TF2_SG3C a schema:ListItem ; schema:name "Wikis"@de ; schema:position 2 . </v>
      </c>
      <c r="J51" t="s">
        <v>964</v>
      </c>
      <c r="K51" s="9" t="str">
        <f t="shared" si="4"/>
        <v xml:space="preserve">module:TF3_SG3C a schema:ListItem ; schema:name "Video-Konferenz"@de ; schema:position 3 . </v>
      </c>
      <c r="M51" s="10" t="s">
        <v>895</v>
      </c>
      <c r="N51" t="str">
        <f t="shared" si="5"/>
        <v xml:space="preserve">module:TF1_SG3C a schema:ListItem ; schema:name "Moodle"@de ; schema:position 1 . module:TF2_SG3C a schema:ListItem ; schema:name "Wikis"@de ; schema:position 2 . module:TF3_SG3C a schema:ListItem ; schema:name "Video-Konferenz"@de ; schema:position 3 . </v>
      </c>
      <c r="O51" s="10" t="s">
        <v>895</v>
      </c>
      <c r="P51" t="str">
        <f t="shared" si="6"/>
        <v xml:space="preserve">module:SG3C module:addProp_TeachingForms module:TeachingForms_SG3C . module:TeachingForms_SG3C a schema:ItemList ; schema:identifier "TeachingForms" ; schema:name "Lehr-Lernmethoden SG3C" ; schema:itemListElement module:TF1_SG3C, module:TF2_SG3C, module:TF3_SG3C .module:TF1_SG3C a schema:ListItem ; schema:name "Moodle"@de ; schema:position 1 . module:TF2_SG3C a schema:ListItem ; schema:name "Wikis"@de ; schema:position 2 . module:TF3_SG3C a schema:ListItem ; schema:name "Video-Konferenz"@de ; schema:position 3 . </v>
      </c>
    </row>
    <row r="52" spans="1:16" x14ac:dyDescent="0.35">
      <c r="A52" s="11" t="s">
        <v>857</v>
      </c>
      <c r="B52" s="4" t="s">
        <v>215</v>
      </c>
      <c r="C52" s="25" t="s">
        <v>725</v>
      </c>
      <c r="D52" t="str">
        <f t="shared" si="0"/>
        <v xml:space="preserve">module:SG3P module:addProp_TeachingForms module:TeachingForms_SG3P . module:TeachingForms_SG3P a schema:ItemList ; schema:identifier "TeachingForms" ; schema:name "Lehr-Lernmethoden SG3P" </v>
      </c>
      <c r="E52" t="str">
        <f t="shared" si="1"/>
        <v xml:space="preserve">; schema:itemListElement module:TF1_SG3P, module:TF2_SG3P . </v>
      </c>
      <c r="F52" t="s">
        <v>965</v>
      </c>
      <c r="G52" s="9" t="str">
        <f t="shared" si="2"/>
        <v xml:space="preserve">module:TF1_SG3P a schema:ListItem ; schema:name "Seminar mit Dozentenvorträgen"@de ; schema:position 1 . </v>
      </c>
      <c r="H52" t="s">
        <v>966</v>
      </c>
      <c r="I52" s="9" t="str">
        <f t="shared" si="3"/>
        <v xml:space="preserve">module:TF2_SG3P a schema:ListItem ; schema:name "Gruppenarbeit und flankierenden Laborübungen"@de ; schema:position 2 . </v>
      </c>
      <c r="K52" s="9" t="str">
        <f t="shared" si="4"/>
        <v/>
      </c>
      <c r="M52" s="10" t="s">
        <v>895</v>
      </c>
      <c r="N52" t="str">
        <f t="shared" si="5"/>
        <v xml:space="preserve">module:TF1_SG3P a schema:ListItem ; schema:name "Seminar mit Dozentenvorträgen"@de ; schema:position 1 . module:TF2_SG3P a schema:ListItem ; schema:name "Gruppenarbeit und flankierenden Laborübungen"@de ; schema:position 2 . </v>
      </c>
      <c r="O52" s="10" t="s">
        <v>895</v>
      </c>
      <c r="P52" t="str">
        <f t="shared" si="6"/>
        <v xml:space="preserve">module:SG3P module:addProp_TeachingForms module:TeachingForms_SG3P . module:TeachingForms_SG3P a schema:ItemList ; schema:identifier "TeachingForms" ; schema:name "Lehr-Lernmethoden SG3P" ; schema:itemListElement module:TF1_SG3P, module:TF2_SG3P . module:TF1_SG3P a schema:ListItem ; schema:name "Seminar mit Dozentenvorträgen"@de ; schema:position 1 . module:TF2_SG3P a schema:ListItem ; schema:name "Gruppenarbeit und flankierenden Laborübungen"@de ; schema:position 2 . </v>
      </c>
    </row>
    <row r="53" spans="1:16" x14ac:dyDescent="0.35">
      <c r="A53" s="11" t="s">
        <v>858</v>
      </c>
      <c r="B53" s="4" t="s">
        <v>206</v>
      </c>
      <c r="C53" s="25" t="s">
        <v>725</v>
      </c>
      <c r="D53" t="str">
        <f t="shared" si="0"/>
        <v xml:space="preserve">module:SG4E module:addProp_TeachingForms module:TeachingForms_SG4E . module:TeachingForms_SG4E a schema:ItemList ; schema:identifier "TeachingForms" ; schema:name "Lehr-Lernmethoden SG4E" </v>
      </c>
      <c r="E53" t="str">
        <f t="shared" si="1"/>
        <v xml:space="preserve">; schema:itemListElement module:TF1_SG4E, module:TF2_SG4E . </v>
      </c>
      <c r="F53" t="s">
        <v>967</v>
      </c>
      <c r="G53" s="9" t="str">
        <f t="shared" si="2"/>
        <v xml:space="preserve">module:TF1_SG4E a schema:ListItem ; schema:name "Seminaristisch"@de ; schema:position 1 . </v>
      </c>
      <c r="H53" t="s">
        <v>935</v>
      </c>
      <c r="I53" s="9" t="str">
        <f t="shared" si="3"/>
        <v xml:space="preserve">module:TF2_SG4E a schema:ListItem ; schema:name "Ausarbeitung eines Themas in der Kleingruppe und Vortrag"@de ; schema:position 2 . </v>
      </c>
      <c r="K53" s="9" t="str">
        <f t="shared" si="4"/>
        <v/>
      </c>
      <c r="M53" s="10" t="s">
        <v>895</v>
      </c>
      <c r="N53" t="str">
        <f t="shared" si="5"/>
        <v xml:space="preserve">module:TF1_SG4E a schema:ListItem ; schema:name "Seminaristisch"@de ; schema:position 1 . module:TF2_SG4E a schema:ListItem ; schema:name "Ausarbeitung eines Themas in der Kleingruppe und Vortrag"@de ; schema:position 2 . </v>
      </c>
      <c r="O53" s="10" t="s">
        <v>895</v>
      </c>
      <c r="P53" t="str">
        <f t="shared" si="6"/>
        <v xml:space="preserve">module:SG4E module:addProp_TeachingForms module:TeachingForms_SG4E . module:TeachingForms_SG4E a schema:ItemList ; schema:identifier "TeachingForms" ; schema:name "Lehr-Lernmethoden SG4E" ; schema:itemListElement module:TF1_SG4E, module:TF2_SG4E . module:TF1_SG4E a schema:ListItem ; schema:name "Seminaristisch"@de ; schema:position 1 . module:TF2_SG4E a schema:ListItem ; schema:name "Ausarbeitung eines Themas in der Kleingruppe und Vortrag"@de ; schema:position 2 . </v>
      </c>
    </row>
    <row r="54" spans="1:16" x14ac:dyDescent="0.35">
      <c r="A54" s="11" t="s">
        <v>859</v>
      </c>
      <c r="B54" s="4" t="s">
        <v>197</v>
      </c>
      <c r="C54" s="25" t="s">
        <v>725</v>
      </c>
      <c r="D54" t="str">
        <f t="shared" si="0"/>
        <v xml:space="preserve">module:SG4M module:addProp_TeachingForms module:TeachingForms_SG4M . module:TeachingForms_SG4M a schema:ItemList ; schema:identifier "TeachingForms" ; schema:name "Lehr-Lernmethoden SG4M" </v>
      </c>
      <c r="E54" t="str">
        <f t="shared" si="1"/>
        <v xml:space="preserve">; schema:itemListElement module:TF1_SG4M . </v>
      </c>
      <c r="F54" t="s">
        <v>917</v>
      </c>
      <c r="G54" s="9" t="str">
        <f t="shared" si="2"/>
        <v xml:space="preserve">module:TF1_SG4M a schema:ListItem ; schema:name "Vorlesung mit gemischten Medien (überwiegend Tafel, Folien, Beamer)"@de ; schema:position 1 . </v>
      </c>
      <c r="I54" s="9" t="str">
        <f t="shared" si="3"/>
        <v/>
      </c>
      <c r="K54" s="9" t="str">
        <f t="shared" si="4"/>
        <v/>
      </c>
      <c r="M54" s="10" t="s">
        <v>895</v>
      </c>
      <c r="N54" t="str">
        <f t="shared" si="5"/>
        <v xml:space="preserve">module:TF1_SG4M a schema:ListItem ; schema:name "Vorlesung mit gemischten Medien (überwiegend Tafel, Folien, Beamer)"@de ; schema:position 1 . </v>
      </c>
      <c r="O54" s="10" t="s">
        <v>895</v>
      </c>
      <c r="P54" t="str">
        <f t="shared" si="6"/>
        <v xml:space="preserve">module:SG4M module:addProp_TeachingForms module:TeachingForms_SG4M . module:TeachingForms_SG4M a schema:ItemList ; schema:identifier "TeachingForms" ; schema:name "Lehr-Lernmethoden SG4M" ; schema:itemListElement module:TF1_SG4M . module:TF1_SG4M a schema:ListItem ; schema:name "Vorlesung mit gemischten Medien (überwiegend Tafel, Folien, Beamer)"@de ; schema:position 1 . </v>
      </c>
    </row>
    <row r="55" spans="1:16" x14ac:dyDescent="0.35">
      <c r="A55" s="11" t="s">
        <v>860</v>
      </c>
      <c r="B55" s="4" t="s">
        <v>186</v>
      </c>
      <c r="C55" s="25" t="s">
        <v>725</v>
      </c>
      <c r="D55" t="str">
        <f t="shared" si="0"/>
        <v xml:space="preserve">module:Proj module:addProp_TeachingForms module:TeachingForms_Proj . module:TeachingForms_Proj a schema:ItemList ; schema:identifier "TeachingForms" ; schema:name "Lehr-Lernmethoden Proj" </v>
      </c>
      <c r="E55" t="str">
        <f t="shared" si="1"/>
        <v xml:space="preserve">; schema:itemListElement module:TF1_Proj . </v>
      </c>
      <c r="F55" t="s">
        <v>968</v>
      </c>
      <c r="G55" s="9" t="str">
        <f t="shared" si="2"/>
        <v xml:space="preserve">module:TF1_Proj a schema:ListItem ; schema:name "Seminar gemischten Medien (überwiegend Tafel, Folien, Beamer) "@de ; schema:position 1 . </v>
      </c>
      <c r="I55" s="9" t="str">
        <f t="shared" si="3"/>
        <v/>
      </c>
      <c r="K55" s="9" t="str">
        <f t="shared" si="4"/>
        <v/>
      </c>
      <c r="M55" s="10" t="s">
        <v>895</v>
      </c>
      <c r="N55" t="str">
        <f t="shared" si="5"/>
        <v xml:space="preserve">module:TF1_Proj a schema:ListItem ; schema:name "Seminar gemischten Medien (überwiegend Tafel, Folien, Beamer) "@de ; schema:position 1 . </v>
      </c>
      <c r="O55" s="10" t="s">
        <v>895</v>
      </c>
      <c r="P55" t="str">
        <f t="shared" si="6"/>
        <v xml:space="preserve">module:Proj module:addProp_TeachingForms module:TeachingForms_Proj . module:TeachingForms_Proj a schema:ItemList ; schema:identifier "TeachingForms" ; schema:name "Lehr-Lernmethoden Proj" ; schema:itemListElement module:TF1_Proj . module:TF1_Proj a schema:ListItem ; schema:name "Seminar gemischten Medien (überwiegend Tafel, Folien, Beamer) "@de ; schema:position 1 . </v>
      </c>
    </row>
    <row r="56" spans="1:16" x14ac:dyDescent="0.35">
      <c r="A56" s="11" t="s">
        <v>861</v>
      </c>
      <c r="B56" s="4" t="s">
        <v>176</v>
      </c>
      <c r="C56" s="25" t="s">
        <v>725</v>
      </c>
      <c r="D56" t="str">
        <f t="shared" si="0"/>
        <v xml:space="preserve">module:EiWS module:addProp_TeachingForms module:TeachingForms_EiWS . module:TeachingForms_EiWS a schema:ItemList ; schema:identifier "TeachingForms" ; schema:name "Lehr-Lernmethoden EiWS" </v>
      </c>
      <c r="E56" t="str">
        <f t="shared" si="1"/>
        <v>; schema:itemListElement module:TF1_EiWS, module:TF2_EiWS, module:TF3_EiWS .</v>
      </c>
      <c r="F56" t="s">
        <v>969</v>
      </c>
      <c r="G56" s="9" t="str">
        <f t="shared" si="2"/>
        <v xml:space="preserve">module:TF1_EiWS a schema:ListItem ; schema:name "Tafel"@de ; schema:position 1 . </v>
      </c>
      <c r="H56" t="s">
        <v>913</v>
      </c>
      <c r="I56" s="9" t="str">
        <f t="shared" si="3"/>
        <v xml:space="preserve">module:TF2_EiWS a schema:ListItem ; schema:name "Beamer"@de ; schema:position 2 . </v>
      </c>
      <c r="J56" t="s">
        <v>970</v>
      </c>
      <c r="K56" s="9" t="str">
        <f t="shared" si="4"/>
        <v xml:space="preserve">module:TF3_EiWS a schema:ListItem ; schema:name "Laptops"@de ; schema:position 3 . </v>
      </c>
      <c r="M56" s="10" t="s">
        <v>895</v>
      </c>
      <c r="N56" t="str">
        <f t="shared" si="5"/>
        <v xml:space="preserve">module:TF1_EiWS a schema:ListItem ; schema:name "Tafel"@de ; schema:position 1 . module:TF2_EiWS a schema:ListItem ; schema:name "Beamer"@de ; schema:position 2 . module:TF3_EiWS a schema:ListItem ; schema:name "Laptops"@de ; schema:position 3 . </v>
      </c>
      <c r="O56" s="10" t="s">
        <v>895</v>
      </c>
      <c r="P56" t="str">
        <f t="shared" si="6"/>
        <v xml:space="preserve">module:EiWS module:addProp_TeachingForms module:TeachingForms_EiWS . module:TeachingForms_EiWS a schema:ItemList ; schema:identifier "TeachingForms" ; schema:name "Lehr-Lernmethoden EiWS" ; schema:itemListElement module:TF1_EiWS, module:TF2_EiWS, module:TF3_EiWS .module:TF1_EiWS a schema:ListItem ; schema:name "Tafel"@de ; schema:position 1 . module:TF2_EiWS a schema:ListItem ; schema:name "Beamer"@de ; schema:position 2 . module:TF3_EiWS a schema:ListItem ; schema:name "Laptops"@de ; schema:position 3 . </v>
      </c>
    </row>
    <row r="57" spans="1:16" x14ac:dyDescent="0.35">
      <c r="A57" s="11" t="s">
        <v>862</v>
      </c>
      <c r="B57" s="4" t="s">
        <v>166</v>
      </c>
      <c r="C57" s="25" t="s">
        <v>725</v>
      </c>
      <c r="D57" t="str">
        <f t="shared" si="0"/>
        <v xml:space="preserve">module:AuMS module:addProp_TeachingForms module:TeachingForms_AuMS . module:TeachingForms_AuMS a schema:ItemList ; schema:identifier "TeachingForms" ; schema:name "Lehr-Lernmethoden AuMS" </v>
      </c>
      <c r="E57" t="str">
        <f t="shared" si="1"/>
        <v xml:space="preserve">; schema:itemListElement module:TF1_AuMS, module:TF2_AuMS . </v>
      </c>
      <c r="F57" t="s">
        <v>971</v>
      </c>
      <c r="G57" s="9" t="str">
        <f t="shared" si="2"/>
        <v xml:space="preserve">module:TF1_AuMS a schema:ListItem ; schema:name "Vorlesung mit gemischten Medien (Beamer, Folien und Tafel)"@de ; schema:position 1 . </v>
      </c>
      <c r="H57" t="s">
        <v>972</v>
      </c>
      <c r="I57" s="9" t="str">
        <f t="shared" si="3"/>
        <v xml:space="preserve">module:TF2_AuMS a schema:ListItem ; schema:name "Übungen u.a. im KI-Labor in kleinen Gruppen an Robotern"@de ; schema:position 2 . </v>
      </c>
      <c r="K57" s="9" t="str">
        <f t="shared" si="4"/>
        <v/>
      </c>
      <c r="M57" s="10" t="s">
        <v>895</v>
      </c>
      <c r="N57" t="str">
        <f t="shared" si="5"/>
        <v xml:space="preserve">module:TF1_AuMS a schema:ListItem ; schema:name "Vorlesung mit gemischten Medien (Beamer, Folien und Tafel)"@de ; schema:position 1 . module:TF2_AuMS a schema:ListItem ; schema:name "Übungen u.a. im KI-Labor in kleinen Gruppen an Robotern"@de ; schema:position 2 . </v>
      </c>
      <c r="O57" s="10" t="s">
        <v>895</v>
      </c>
      <c r="P57" t="str">
        <f t="shared" si="6"/>
        <v xml:space="preserve">module:AuMS module:addProp_TeachingForms module:TeachingForms_AuMS . module:TeachingForms_AuMS a schema:ItemList ; schema:identifier "TeachingForms" ; schema:name "Lehr-Lernmethoden AuMS" ; schema:itemListElement module:TF1_AuMS, module:TF2_AuMS . module:TF1_AuMS a schema:ListItem ; schema:name "Vorlesung mit gemischten Medien (Beamer, Folien und Tafel)"@de ; schema:position 1 . module:TF2_AuMS a schema:ListItem ; schema:name "Übungen u.a. im KI-Labor in kleinen Gruppen an Robotern"@de ; schema:position 2 . </v>
      </c>
    </row>
    <row r="58" spans="1:16" x14ac:dyDescent="0.35">
      <c r="A58" s="11" t="s">
        <v>863</v>
      </c>
      <c r="B58" s="4" t="s">
        <v>159</v>
      </c>
      <c r="C58" s="25" t="s">
        <v>725</v>
      </c>
      <c r="D58" t="str">
        <f t="shared" si="0"/>
        <v xml:space="preserve">module:CrDI module:addProp_TeachingForms module:TeachingForms_CrDI . module:TeachingForms_CrDI a schema:ItemList ; schema:identifier "TeachingForms" ; schema:name "Lehr-Lernmethoden CrDI" </v>
      </c>
      <c r="E58" t="str">
        <f t="shared" si="1"/>
        <v xml:space="preserve">; schema:itemListElement module:TF1_CrDI, module:TF2_CrDI . </v>
      </c>
      <c r="F58" t="s">
        <v>938</v>
      </c>
      <c r="G58" s="9" t="str">
        <f t="shared" si="2"/>
        <v xml:space="preserve">module:TF1_CrDI a schema:ListItem ; schema:name "Vorlesung mit gemischten Medien (digitale Präsentationsfolien, Tafel)"@de ; schema:position 1 . </v>
      </c>
      <c r="H58" t="s">
        <v>918</v>
      </c>
      <c r="I58" s="9" t="str">
        <f t="shared" si="3"/>
        <v xml:space="preserve">module:TF2_CrDI a schema:ListItem ; schema:name "Übungen am Computer "@de ; schema:position 2 . </v>
      </c>
      <c r="K58" s="9" t="str">
        <f t="shared" si="4"/>
        <v/>
      </c>
      <c r="M58" s="10" t="s">
        <v>895</v>
      </c>
      <c r="N58" t="str">
        <f t="shared" si="5"/>
        <v xml:space="preserve">module:TF1_CrDI a schema:ListItem ; schema:name "Vorlesung mit gemischten Medien (digitale Präsentationsfolien, Tafel)"@de ; schema:position 1 . module:TF2_CrDI a schema:ListItem ; schema:name "Übungen am Computer "@de ; schema:position 2 . </v>
      </c>
      <c r="O58" s="10" t="s">
        <v>895</v>
      </c>
      <c r="P58" t="str">
        <f t="shared" si="6"/>
        <v xml:space="preserve">module:CrDI module:addProp_TeachingForms module:TeachingForms_CrDI . module:TeachingForms_CrDI a schema:ItemList ; schema:identifier "TeachingForms" ; schema:name "Lehr-Lernmethoden CrDI" ; schema:itemListElement module:TF1_CrDI, module:TF2_CrDI . module:TF1_CrDI a schema:ListItem ; schema:name "Vorlesung mit gemischten Medien (digitale Präsentationsfolien, Tafel)"@de ; schema:position 1 . module:TF2_CrDI a schema:ListItem ; schema:name "Übungen am Computer "@de ; schema:position 2 . </v>
      </c>
    </row>
    <row r="59" spans="1:16" x14ac:dyDescent="0.35">
      <c r="A59" s="11" t="s">
        <v>864</v>
      </c>
      <c r="B59" s="4" t="s">
        <v>152</v>
      </c>
      <c r="C59" s="25" t="s">
        <v>725</v>
      </c>
      <c r="D59" t="str">
        <f t="shared" si="0"/>
        <v xml:space="preserve">module:EiSy module:addProp_TeachingForms module:TeachingForms_EiSy . module:TeachingForms_EiSy a schema:ItemList ; schema:identifier "TeachingForms" ; schema:name "Lehr-Lernmethoden EiSy" </v>
      </c>
      <c r="E59" t="str">
        <f t="shared" si="1"/>
        <v xml:space="preserve">; schema:itemListElement module:TF1_EiSy, module:TF2_EiSy . </v>
      </c>
      <c r="F59" t="s">
        <v>917</v>
      </c>
      <c r="G59" s="9" t="str">
        <f t="shared" si="2"/>
        <v xml:space="preserve">module:TF1_EiSy a schema:ListItem ; schema:name "Vorlesung mit gemischten Medien (überwiegend Tafel, Folien, Beamer)"@de ; schema:position 1 . </v>
      </c>
      <c r="H59" t="s">
        <v>929</v>
      </c>
      <c r="I59" s="9" t="str">
        <f t="shared" si="3"/>
        <v xml:space="preserve">module:TF2_EiSy a schema:ListItem ; schema:name "Übungen an der Tafel und am Computer"@de ; schema:position 2 . </v>
      </c>
      <c r="K59" s="9" t="str">
        <f t="shared" si="4"/>
        <v/>
      </c>
      <c r="M59" s="10" t="s">
        <v>895</v>
      </c>
      <c r="N59" t="str">
        <f t="shared" si="5"/>
        <v xml:space="preserve">module:TF1_EiSy a schema:ListItem ; schema:name "Vorlesung mit gemischten Medien (überwiegend Tafel, Folien, Beamer)"@de ; schema:position 1 . module:TF2_EiSy a schema:ListItem ; schema:name "Übungen an der Tafel und am Computer"@de ; schema:position 2 . </v>
      </c>
      <c r="O59" s="10" t="s">
        <v>895</v>
      </c>
      <c r="P59" t="str">
        <f t="shared" si="6"/>
        <v xml:space="preserve">module:EiSy module:addProp_TeachingForms module:TeachingForms_EiSy . module:TeachingForms_EiSy a schema:ItemList ; schema:identifier "TeachingForms" ; schema:name "Lehr-Lernmethoden EiSy" ; schema:itemListElement module:TF1_EiSy, module:TF2_EiSy . module:TF1_EiSy a schema:ListItem ; schema:name "Vorlesung mit gemischten Medien (überwiegend Tafel, Folien, Beamer)"@de ; schema:position 1 . module:TF2_EiSy a schema:ListItem ; schema:name "Übungen an der Tafel und am Computer"@de ; schema:position 2 . </v>
      </c>
    </row>
    <row r="60" spans="1:16" x14ac:dyDescent="0.35">
      <c r="A60" s="11" t="s">
        <v>865</v>
      </c>
      <c r="B60" s="4" t="s">
        <v>145</v>
      </c>
      <c r="C60" s="25" t="s">
        <v>725</v>
      </c>
      <c r="D60" t="str">
        <f t="shared" si="0"/>
        <v xml:space="preserve">module:EnAn module:addProp_TeachingForms module:TeachingForms_EnAn . module:TeachingForms_EnAn a schema:ItemList ; schema:identifier "TeachingForms" ; schema:name "Lehr-Lernmethoden EnAn" </v>
      </c>
      <c r="E60" t="str">
        <f t="shared" si="1"/>
        <v xml:space="preserve">; schema:itemListElement module:TF1_EnAn, module:TF2_EnAn . </v>
      </c>
      <c r="F60" t="s">
        <v>941</v>
      </c>
      <c r="G60" s="9" t="str">
        <f t="shared" si="2"/>
        <v xml:space="preserve">module:TF1_EnAn a schema:ListItem ; schema:name "Vorlesung mit gemischten Medien (überwiegend Beamer, Folienund Tafel)"@de ; schema:position 1 . </v>
      </c>
      <c r="H60" t="s">
        <v>920</v>
      </c>
      <c r="I60" s="9" t="str">
        <f t="shared" si="3"/>
        <v xml:space="preserve">module:TF2_EnAn a schema:ListItem ; schema:name "Übungen am Computer"@de ; schema:position 2 . </v>
      </c>
      <c r="K60" s="9" t="str">
        <f t="shared" si="4"/>
        <v/>
      </c>
      <c r="M60" s="10" t="s">
        <v>895</v>
      </c>
      <c r="N60" t="str">
        <f t="shared" si="5"/>
        <v xml:space="preserve">module:TF1_EnAn a schema:ListItem ; schema:name "Vorlesung mit gemischten Medien (überwiegend Beamer, Folienund Tafel)"@de ; schema:position 1 . module:TF2_EnAn a schema:ListItem ; schema:name "Übungen am Computer"@de ; schema:position 2 . </v>
      </c>
      <c r="O60" s="10" t="s">
        <v>895</v>
      </c>
      <c r="P60" t="str">
        <f t="shared" si="6"/>
        <v xml:space="preserve">module:EnAn module:addProp_TeachingForms module:TeachingForms_EnAn . module:TeachingForms_EnAn a schema:ItemList ; schema:identifier "TeachingForms" ; schema:name "Lehr-Lernmethoden EnAn" ; schema:itemListElement module:TF1_EnAn, module:TF2_EnAn . module:TF1_EnAn a schema:ListItem ; schema:name "Vorlesung mit gemischten Medien (überwiegend Beamer, Folienund Tafel)"@de ; schema:position 1 . module:TF2_EnAn a schema:ListItem ; schema:name "Übungen am Computer"@de ; schema:position 2 . </v>
      </c>
    </row>
    <row r="61" spans="1:16" x14ac:dyDescent="0.35">
      <c r="A61" s="11" t="s">
        <v>866</v>
      </c>
      <c r="B61" s="4" t="s">
        <v>137</v>
      </c>
      <c r="C61" s="25" t="s">
        <v>725</v>
      </c>
      <c r="D61" t="str">
        <f t="shared" si="0"/>
        <v xml:space="preserve">module:GeMa module:addProp_TeachingForms module:TeachingForms_GeMa . module:TeachingForms_GeMa a schema:ItemList ; schema:identifier "TeachingForms" ; schema:name "Lehr-Lernmethoden GeMa" </v>
      </c>
      <c r="E61" t="str">
        <f t="shared" si="1"/>
        <v>; schema:itemListElement module:TF1_GeMa, module:TF2_GeMa, module:TF3_GeMa .</v>
      </c>
      <c r="F61" t="s">
        <v>930</v>
      </c>
      <c r="G61" s="9" t="str">
        <f t="shared" si="2"/>
        <v xml:space="preserve">module:TF1_GeMa a schema:ListItem ; schema:name "Vorlesung (digitale Präsentationsfolien)"@de ; schema:position 1 . </v>
      </c>
      <c r="H61" t="s">
        <v>1924</v>
      </c>
      <c r="I61" s="9" t="str">
        <f t="shared" si="3"/>
        <v xml:space="preserve">module:TF2_GeMa a schema:ListItem ; schema:name "E-Learning in moodle-Lernplattform"@de ; schema:position 2 . </v>
      </c>
      <c r="J61" t="s">
        <v>932</v>
      </c>
      <c r="K61" s="9" t="str">
        <f t="shared" si="4"/>
        <v xml:space="preserve">module:TF3_GeMa a schema:ListItem ; schema:name "Aufgaben am Computer"@de ; schema:position 3 . </v>
      </c>
      <c r="M61" s="10" t="s">
        <v>895</v>
      </c>
      <c r="N61" t="str">
        <f t="shared" si="5"/>
        <v xml:space="preserve">module:TF1_GeMa a schema:ListItem ; schema:name "Vorlesung (digitale Präsentationsfolien)"@de ; schema:position 1 . module:TF2_GeMa a schema:ListItem ; schema:name "E-Learning in moodle-Lernplattform"@de ; schema:position 2 . module:TF3_GeMa a schema:ListItem ; schema:name "Aufgaben am Computer"@de ; schema:position 3 . </v>
      </c>
      <c r="O61" s="10" t="s">
        <v>895</v>
      </c>
      <c r="P61" t="str">
        <f t="shared" si="6"/>
        <v xml:space="preserve">module:GeMa module:addProp_TeachingForms module:TeachingForms_GeMa . module:TeachingForms_GeMa a schema:ItemList ; schema:identifier "TeachingForms" ; schema:name "Lehr-Lernmethoden GeMa" ; schema:itemListElement module:TF1_GeMa, module:TF2_GeMa, module:TF3_GeMa .module:TF1_GeMa a schema:ListItem ; schema:name "Vorlesung (digitale Präsentationsfolien)"@de ; schema:position 1 . module:TF2_GeMa a schema:ListItem ; schema:name "E-Learning in moodle-Lernplattform"@de ; schema:position 2 . module:TF3_GeMa a schema:ListItem ; schema:name "Aufgaben am Computer"@de ; schema:position 3 . </v>
      </c>
    </row>
    <row r="62" spans="1:16" x14ac:dyDescent="0.35">
      <c r="A62" s="11" t="s">
        <v>867</v>
      </c>
      <c r="B62" s="4" t="s">
        <v>129</v>
      </c>
      <c r="C62" s="25" t="s">
        <v>725</v>
      </c>
      <c r="D62" t="str">
        <f t="shared" si="0"/>
        <v xml:space="preserve">module:MePs module:addProp_TeachingForms module:TeachingForms_MePs . module:TeachingForms_MePs a schema:ItemList ; schema:identifier "TeachingForms" ; schema:name "Lehr-Lernmethoden MePs" </v>
      </c>
      <c r="E62" t="str">
        <f t="shared" si="1"/>
        <v>; schema:itemListElement module:TF1_MePs, module:TF2_MePs, module:TF3_MePs .</v>
      </c>
      <c r="F62" t="s">
        <v>930</v>
      </c>
      <c r="G62" s="9" t="str">
        <f t="shared" si="2"/>
        <v xml:space="preserve">module:TF1_MePs a schema:ListItem ; schema:name "Vorlesung (digitale Präsentationsfolien)"@de ; schema:position 1 . </v>
      </c>
      <c r="H62" t="s">
        <v>1924</v>
      </c>
      <c r="I62" s="9" t="str">
        <f t="shared" si="3"/>
        <v xml:space="preserve">module:TF2_MePs a schema:ListItem ; schema:name "E-Learning in moodle-Lernplattform"@de ; schema:position 2 . </v>
      </c>
      <c r="J62" t="s">
        <v>932</v>
      </c>
      <c r="K62" s="9" t="str">
        <f t="shared" si="4"/>
        <v xml:space="preserve">module:TF3_MePs a schema:ListItem ; schema:name "Aufgaben am Computer"@de ; schema:position 3 . </v>
      </c>
      <c r="M62" s="10" t="s">
        <v>895</v>
      </c>
      <c r="N62" t="str">
        <f t="shared" si="5"/>
        <v xml:space="preserve">module:TF1_MePs a schema:ListItem ; schema:name "Vorlesung (digitale Präsentationsfolien)"@de ; schema:position 1 . module:TF2_MePs a schema:ListItem ; schema:name "E-Learning in moodle-Lernplattform"@de ; schema:position 2 . module:TF3_MePs a schema:ListItem ; schema:name "Aufgaben am Computer"@de ; schema:position 3 . </v>
      </c>
      <c r="O62" s="10" t="s">
        <v>895</v>
      </c>
      <c r="P62" t="str">
        <f t="shared" si="6"/>
        <v xml:space="preserve">module:MePs module:addProp_TeachingForms module:TeachingForms_MePs . module:TeachingForms_MePs a schema:ItemList ; schema:identifier "TeachingForms" ; schema:name "Lehr-Lernmethoden MePs" ; schema:itemListElement module:TF1_MePs, module:TF2_MePs, module:TF3_MePs .module:TF1_MePs a schema:ListItem ; schema:name "Vorlesung (digitale Präsentationsfolien)"@de ; schema:position 1 . module:TF2_MePs a schema:ListItem ; schema:name "E-Learning in moodle-Lernplattform"@de ; schema:position 2 . module:TF3_MePs a schema:ListItem ; schema:name "Aufgaben am Computer"@de ; schema:position 3 . </v>
      </c>
    </row>
    <row r="63" spans="1:16" x14ac:dyDescent="0.35">
      <c r="A63" s="11" t="s">
        <v>868</v>
      </c>
      <c r="B63" s="4" t="s">
        <v>117</v>
      </c>
      <c r="C63" s="25" t="s">
        <v>725</v>
      </c>
      <c r="D63" t="str">
        <f t="shared" si="0"/>
        <v xml:space="preserve">module:MTAu module:addProp_TeachingForms module:TeachingForms_MTAu . module:TeachingForms_MTAu a schema:ItemList ; schema:identifier "TeachingForms" ; schema:name "Lehr-Lernmethoden MTAu" </v>
      </c>
      <c r="E63" t="str">
        <f t="shared" si="1"/>
        <v>; schema:itemListElement module:TF1_MTAu, module:TF2_MTAu, module:TF3_MTAu .</v>
      </c>
      <c r="F63" t="s">
        <v>973</v>
      </c>
      <c r="G63" s="9" t="str">
        <f t="shared" si="2"/>
        <v xml:space="preserve">module:TF1_MTAu a schema:ListItem ; schema:name "Vorlesung mit gemischten Medien (überwiegend Computer, Folien)"@de ; schema:position 1 . </v>
      </c>
      <c r="H63" t="s">
        <v>920</v>
      </c>
      <c r="I63" s="9" t="str">
        <f t="shared" si="3"/>
        <v xml:space="preserve">module:TF2_MTAu a schema:ListItem ; schema:name "Übungen am Computer"@de ; schema:position 2 . </v>
      </c>
      <c r="J63" t="s">
        <v>974</v>
      </c>
      <c r="K63" s="9" t="str">
        <f t="shared" si="4"/>
        <v xml:space="preserve">module:TF3_MTAu a schema:ListItem ; schema:name "Übungen vor Ort Moodle Online Plattform"@de ; schema:position 3 . </v>
      </c>
      <c r="M63" s="10" t="s">
        <v>895</v>
      </c>
      <c r="N63" t="str">
        <f t="shared" si="5"/>
        <v xml:space="preserve">module:TF1_MTAu a schema:ListItem ; schema:name "Vorlesung mit gemischten Medien (überwiegend Computer, Folien)"@de ; schema:position 1 . module:TF2_MTAu a schema:ListItem ; schema:name "Übungen am Computer"@de ; schema:position 2 . module:TF3_MTAu a schema:ListItem ; schema:name "Übungen vor Ort Moodle Online Plattform"@de ; schema:position 3 . </v>
      </c>
      <c r="O63" s="10" t="s">
        <v>895</v>
      </c>
      <c r="P63" t="str">
        <f t="shared" si="6"/>
        <v xml:space="preserve">module:MTAu module:addProp_TeachingForms module:TeachingForms_MTAu . module:TeachingForms_MTAu a schema:ItemList ; schema:identifier "TeachingForms" ; schema:name "Lehr-Lernmethoden MTAu" ; schema:itemListElement module:TF1_MTAu, module:TF2_MTAu, module:TF3_MTAu .module:TF1_MTAu a schema:ListItem ; schema:name "Vorlesung mit gemischten Medien (überwiegend Computer, Folien)"@de ; schema:position 1 . module:TF2_MTAu a schema:ListItem ; schema:name "Übungen am Computer"@de ; schema:position 2 . module:TF3_MTAu a schema:ListItem ; schema:name "Übungen vor Ort Moodle Online Plattform"@de ; schema:position 3 . </v>
      </c>
    </row>
    <row r="64" spans="1:16" x14ac:dyDescent="0.35">
      <c r="A64" s="11" t="s">
        <v>869</v>
      </c>
      <c r="B64" s="4" t="s">
        <v>109</v>
      </c>
      <c r="C64" s="25" t="s">
        <v>725</v>
      </c>
      <c r="D64" t="str">
        <f t="shared" si="0"/>
        <v xml:space="preserve">module:MMPr module:addProp_TeachingForms module:TeachingForms_MMPr . module:TeachingForms_MMPr a schema:ItemList ; schema:identifier "TeachingForms" ; schema:name "Lehr-Lernmethoden MMPr" </v>
      </c>
      <c r="E64" t="str">
        <f t="shared" si="1"/>
        <v xml:space="preserve">; schema:itemListElement module:TF1_MMPr, module:TF2_MMPr . </v>
      </c>
      <c r="F64" t="s">
        <v>938</v>
      </c>
      <c r="G64" s="9" t="str">
        <f t="shared" si="2"/>
        <v xml:space="preserve">module:TF1_MMPr a schema:ListItem ; schema:name "Vorlesung mit gemischten Medien (digitale Präsentationsfolien, Tafel)"@de ; schema:position 1 . </v>
      </c>
      <c r="H64" t="s">
        <v>920</v>
      </c>
      <c r="I64" s="9" t="str">
        <f t="shared" si="3"/>
        <v xml:space="preserve">module:TF2_MMPr a schema:ListItem ; schema:name "Übungen am Computer"@de ; schema:position 2 . </v>
      </c>
      <c r="K64" s="9" t="str">
        <f t="shared" si="4"/>
        <v/>
      </c>
      <c r="M64" s="10" t="s">
        <v>895</v>
      </c>
      <c r="N64" t="str">
        <f t="shared" si="5"/>
        <v xml:space="preserve">module:TF1_MMPr a schema:ListItem ; schema:name "Vorlesung mit gemischten Medien (digitale Präsentationsfolien, Tafel)"@de ; schema:position 1 . module:TF2_MMPr a schema:ListItem ; schema:name "Übungen am Computer"@de ; schema:position 2 . </v>
      </c>
      <c r="O64" s="10" t="s">
        <v>895</v>
      </c>
      <c r="P64" t="str">
        <f t="shared" si="6"/>
        <v xml:space="preserve">module:MMPr module:addProp_TeachingForms module:TeachingForms_MMPr . module:TeachingForms_MMPr a schema:ItemList ; schema:identifier "TeachingForms" ; schema:name "Lehr-Lernmethoden MMPr" ; schema:itemListElement module:TF1_MMPr, module:TF2_MMPr . module:TF1_MMPr a schema:ListItem ; schema:name "Vorlesung mit gemischten Medien (digitale Präsentationsfolien, Tafel)"@de ; schema:position 1 . module:TF2_MMPr a schema:ListItem ; schema:name "Übungen am Computer"@de ; schema:position 2 . </v>
      </c>
    </row>
    <row r="65" spans="1:16" x14ac:dyDescent="0.35">
      <c r="A65" s="11" t="s">
        <v>870</v>
      </c>
      <c r="B65" s="4" t="s">
        <v>100</v>
      </c>
      <c r="C65" s="25" t="s">
        <v>725</v>
      </c>
      <c r="D65" t="str">
        <f t="shared" si="0"/>
        <v xml:space="preserve">module:SWQu module:addProp_TeachingForms module:TeachingForms_SWQu . module:TeachingForms_SWQu a schema:ItemList ; schema:identifier "TeachingForms" ; schema:name "Lehr-Lernmethoden SWQu" </v>
      </c>
      <c r="E65" t="str">
        <f t="shared" si="1"/>
        <v xml:space="preserve">; schema:itemListElement module:TF1_SWQu, module:TF2_SWQu . </v>
      </c>
      <c r="F65" t="s">
        <v>950</v>
      </c>
      <c r="G65" s="9" t="str">
        <f t="shared" si="2"/>
        <v xml:space="preserve">module:TF1_SWQu a schema:ListItem ; schema:name "Vorlesung mit gemischten Medien (überwiegend Tafel, Folien und Beamer)"@de ; schema:position 1 . </v>
      </c>
      <c r="H65" t="s">
        <v>951</v>
      </c>
      <c r="I65" s="9" t="str">
        <f t="shared" si="3"/>
        <v xml:space="preserve">module:TF2_SWQu a schema:ListItem ; schema:name "Übungen am Computer im Team"@de ; schema:position 2 . </v>
      </c>
      <c r="K65" s="9" t="str">
        <f t="shared" si="4"/>
        <v/>
      </c>
      <c r="M65" s="10" t="s">
        <v>895</v>
      </c>
      <c r="N65" t="str">
        <f t="shared" si="5"/>
        <v xml:space="preserve">module:TF1_SWQu a schema:ListItem ; schema:name "Vorlesung mit gemischten Medien (überwiegend Tafel, Folien und Beamer)"@de ; schema:position 1 . module:TF2_SWQu a schema:ListItem ; schema:name "Übungen am Computer im Team"@de ; schema:position 2 . </v>
      </c>
      <c r="O65" s="10" t="s">
        <v>895</v>
      </c>
      <c r="P65" t="str">
        <f t="shared" si="6"/>
        <v xml:space="preserve">module:SWQu module:addProp_TeachingForms module:TeachingForms_SWQu . module:TeachingForms_SWQu a schema:ItemList ; schema:identifier "TeachingForms" ; schema:name "Lehr-Lernmethoden SWQu" ; schema:itemListElement module:TF1_SWQu, module:TF2_SWQu . module:TF1_SWQu a schema:ListItem ; schema:name "Vorlesung mit gemischten Medien (überwiegend Tafel, Folien und Beamer)"@de ; schema:position 1 . module:TF2_SWQu a schema:ListItem ; schema:name "Übungen am Computer im Team"@de ; schema:position 2 . </v>
      </c>
    </row>
    <row r="66" spans="1:16" x14ac:dyDescent="0.35">
      <c r="A66" s="11" t="s">
        <v>871</v>
      </c>
      <c r="B66" s="4" t="s">
        <v>90</v>
      </c>
      <c r="C66" s="25" t="s">
        <v>725</v>
      </c>
      <c r="D66" t="str">
        <f t="shared" si="0"/>
        <v xml:space="preserve">module:SyEn module:addProp_TeachingForms module:TeachingForms_SyEn . module:TeachingForms_SyEn a schema:ItemList ; schema:identifier "TeachingForms" ; schema:name "Lehr-Lernmethoden SyEn" </v>
      </c>
      <c r="E66" t="str">
        <f t="shared" si="1"/>
        <v>; schema:itemListElement module:TF1_SyEn, module:TF2_SyEn, module:TF3_SyEn .</v>
      </c>
      <c r="F66" t="s">
        <v>944</v>
      </c>
      <c r="G66" s="9" t="str">
        <f t="shared" si="2"/>
        <v xml:space="preserve">module:TF1_SyEn a schema:ListItem ; schema:name "Lehrmaterialien"@de ; schema:position 1 . </v>
      </c>
      <c r="H66" t="s">
        <v>945</v>
      </c>
      <c r="I66" s="9" t="str">
        <f t="shared" si="3"/>
        <v xml:space="preserve">module:TF2_SyEn a schema:ListItem ; schema:name "Aufgaben und Vorlesungsmanuskripte in elektronischer Form"@de ; schema:position 2 . </v>
      </c>
      <c r="J66" t="s">
        <v>975</v>
      </c>
      <c r="K66" s="9" t="str">
        <f t="shared" si="4"/>
        <v xml:space="preserve">module:TF3_SyEn a schema:ListItem ; schema:name "Laborpraktika und Übungen am Computer"@de ; schema:position 3 . </v>
      </c>
      <c r="M66" s="10" t="s">
        <v>895</v>
      </c>
      <c r="N66" t="str">
        <f t="shared" si="5"/>
        <v xml:space="preserve">module:TF1_SyEn a schema:ListItem ; schema:name "Lehrmaterialien"@de ; schema:position 1 . module:TF2_SyEn a schema:ListItem ; schema:name "Aufgaben und Vorlesungsmanuskripte in elektronischer Form"@de ; schema:position 2 . module:TF3_SyEn a schema:ListItem ; schema:name "Laborpraktika und Übungen am Computer"@de ; schema:position 3 . </v>
      </c>
      <c r="O66" s="10" t="s">
        <v>895</v>
      </c>
      <c r="P66" t="str">
        <f t="shared" si="6"/>
        <v xml:space="preserve">module:SyEn module:addProp_TeachingForms module:TeachingForms_SyEn . module:TeachingForms_SyEn a schema:ItemList ; schema:identifier "TeachingForms" ; schema:name "Lehr-Lernmethoden SyEn" ; schema:itemListElement module:TF1_SyEn, module:TF2_SyEn, module:TF3_SyEn .module:TF1_SyEn a schema:ListItem ; schema:name "Lehrmaterialien"@de ; schema:position 1 . module:TF2_SyEn a schema:ListItem ; schema:name "Aufgaben und Vorlesungsmanuskripte in elektronischer Form"@de ; schema:position 2 . module:TF3_SyEn a schema:ListItem ; schema:name "Laborpraktika und Übungen am Computer"@de ; schema:position 3 . </v>
      </c>
    </row>
    <row r="67" spans="1:16" x14ac:dyDescent="0.35">
      <c r="A67" s="11" t="s">
        <v>872</v>
      </c>
      <c r="B67" s="4" t="s">
        <v>78</v>
      </c>
      <c r="C67" s="25" t="s">
        <v>725</v>
      </c>
      <c r="D67" t="str">
        <f t="shared" ref="D67:D73" si="7">_xlfn.CONCAT(A67," module:addProp_TeachingForms module:TeachingForms_",B67," . module:TeachingForms_",B67," a schema:ItemList ; schema:identifier ",C67,"TeachingForms",C67," ; schema:name ",C67,"Lehr-Lernmethoden ",B67,C67," ")</f>
        <v xml:space="preserve">module:WBSM module:addProp_TeachingForms module:TeachingForms_WBSM . module:TeachingForms_WBSM a schema:ItemList ; schema:identifier "TeachingForms" ; schema:name "Lehr-Lernmethoden WBSM" </v>
      </c>
      <c r="E67" t="str">
        <f t="shared" ref="E67:E73" si="8">_xlfn.CONCAT(IF(F67="","",_xlfn.CONCAT("; schema:itemListElement module:TF1_",B67)), IF(H67="","",_xlfn.CONCAT(", module:TF2_",B67)),IF(J67=""," . ",_xlfn.CONCAT(", module:TF3_",B67," .")))</f>
        <v xml:space="preserve">; schema:itemListElement module:TF1_WBSM, module:TF2_WBSM . </v>
      </c>
      <c r="F67" t="s">
        <v>971</v>
      </c>
      <c r="G67" s="9" t="str">
        <f t="shared" ref="G67:G72" si="9">IF(F67="","",_xlfn.CONCAT("module:TF1_",$B67," a schema:ListItem ; schema:name ",$C67,F67,$C67,"@de ; schema:position ","1 . "))</f>
        <v xml:space="preserve">module:TF1_WBSM a schema:ListItem ; schema:name "Vorlesung mit gemischten Medien (Beamer, Folien und Tafel)"@de ; schema:position 1 . </v>
      </c>
      <c r="H67" t="s">
        <v>957</v>
      </c>
      <c r="I67" s="9" t="str">
        <f t="shared" ref="I67:I72" si="10">IF(H67="","",_xlfn.CONCAT("module:TF2_",$B67," a schema:ListItem ; schema:name ",$C67,H67,$C67,"@de ; schema:position ","2 . "))</f>
        <v xml:space="preserve">module:TF2_WBSM a schema:ListItem ; schema:name "Übungen u.a. im PC-Hörsaal in kleinen Gruppen"@de ; schema:position 2 . </v>
      </c>
      <c r="K67" s="9" t="str">
        <f t="shared" ref="K67:K72" si="11">IF(J67="","",_xlfn.CONCAT("module:TF3_",$B67," a schema:ListItem ; schema:name ",$C67,J67,$C67,"@de ; schema:position ","3 . "))</f>
        <v/>
      </c>
      <c r="M67" s="10" t="s">
        <v>895</v>
      </c>
      <c r="N67" t="str">
        <f t="shared" ref="N67:N72" si="12">_xlfn.CONCAT(G67,I67,K67)</f>
        <v xml:space="preserve">module:TF1_WBSM a schema:ListItem ; schema:name "Vorlesung mit gemischten Medien (Beamer, Folien und Tafel)"@de ; schema:position 1 . module:TF2_WBSM a schema:ListItem ; schema:name "Übungen u.a. im PC-Hörsaal in kleinen Gruppen"@de ; schema:position 2 . </v>
      </c>
      <c r="O67" s="10" t="s">
        <v>895</v>
      </c>
      <c r="P67" t="str">
        <f t="shared" ref="P67:P73" si="13">_xlfn.CONCAT(D67,E67,N67)</f>
        <v xml:space="preserve">module:WBSM module:addProp_TeachingForms module:TeachingForms_WBSM . module:TeachingForms_WBSM a schema:ItemList ; schema:identifier "TeachingForms" ; schema:name "Lehr-Lernmethoden WBSM" ; schema:itemListElement module:TF1_WBSM, module:TF2_WBSM . module:TF1_WBSM a schema:ListItem ; schema:name "Vorlesung mit gemischten Medien (Beamer, Folien und Tafel)"@de ; schema:position 1 . module:TF2_WBSM a schema:ListItem ; schema:name "Übungen u.a. im PC-Hörsaal in kleinen Gruppen"@de ; schema:position 2 . </v>
      </c>
    </row>
    <row r="68" spans="1:16" x14ac:dyDescent="0.35">
      <c r="A68" s="11" t="s">
        <v>873</v>
      </c>
      <c r="B68" s="4" t="s">
        <v>68</v>
      </c>
      <c r="C68" s="25" t="s">
        <v>725</v>
      </c>
      <c r="D68" t="str">
        <f t="shared" si="7"/>
        <v xml:space="preserve">module:SG1B module:addProp_TeachingForms module:TeachingForms_SG1B . module:TeachingForms_SG1B a schema:ItemList ; schema:identifier "TeachingForms" ; schema:name "Lehr-Lernmethoden SG1B" </v>
      </c>
      <c r="E68" t="str">
        <f t="shared" si="8"/>
        <v>; schema:itemListElement module:TF1_SG1B, module:TF2_SG1B, module:TF3_SG1B .</v>
      </c>
      <c r="F68" t="s">
        <v>985</v>
      </c>
      <c r="G68" s="9" t="str">
        <f t="shared" si="9"/>
        <v xml:space="preserve">module:TF1_SG1B a schema:ListItem ; schema:name "Beamer und OHP"@de ; schema:position 1 . </v>
      </c>
      <c r="H68" t="s">
        <v>976</v>
      </c>
      <c r="I68" s="9" t="str">
        <f t="shared" si="10"/>
        <v xml:space="preserve">module:TF2_SG1B a schema:ListItem ; schema:name "Flipchart"@de ; schema:position 2 . </v>
      </c>
      <c r="J68" t="s">
        <v>969</v>
      </c>
      <c r="K68" s="9" t="str">
        <f t="shared" si="11"/>
        <v xml:space="preserve">module:TF3_SG1B a schema:ListItem ; schema:name "Tafel"@de ; schema:position 3 . </v>
      </c>
      <c r="M68" s="10" t="s">
        <v>895</v>
      </c>
      <c r="N68" t="str">
        <f t="shared" si="12"/>
        <v xml:space="preserve">module:TF1_SG1B a schema:ListItem ; schema:name "Beamer und OHP"@de ; schema:position 1 . module:TF2_SG1B a schema:ListItem ; schema:name "Flipchart"@de ; schema:position 2 . module:TF3_SG1B a schema:ListItem ; schema:name "Tafel"@de ; schema:position 3 . </v>
      </c>
      <c r="O68" s="10" t="s">
        <v>895</v>
      </c>
      <c r="P68" t="str">
        <f t="shared" si="13"/>
        <v xml:space="preserve">module:SG1B module:addProp_TeachingForms module:TeachingForms_SG1B . module:TeachingForms_SG1B a schema:ItemList ; schema:identifier "TeachingForms" ; schema:name "Lehr-Lernmethoden SG1B" ; schema:itemListElement module:TF1_SG1B, module:TF2_SG1B, module:TF3_SG1B .module:TF1_SG1B a schema:ListItem ; schema:name "Beamer und OHP"@de ; schema:position 1 . module:TF2_SG1B a schema:ListItem ; schema:name "Flipchart"@de ; schema:position 2 . module:TF3_SG1B a schema:ListItem ; schema:name "Tafel"@de ; schema:position 3 . </v>
      </c>
    </row>
    <row r="69" spans="1:16" x14ac:dyDescent="0.35">
      <c r="A69" s="11" t="s">
        <v>874</v>
      </c>
      <c r="B69" s="4" t="s">
        <v>56</v>
      </c>
      <c r="C69" s="25" t="s">
        <v>725</v>
      </c>
      <c r="D69" t="str">
        <f t="shared" si="7"/>
        <v xml:space="preserve">module:SG2I module:addProp_TeachingForms module:TeachingForms_SG2I . module:TeachingForms_SG2I a schema:ItemList ; schema:identifier "TeachingForms" ; schema:name "Lehr-Lernmethoden SG2I" </v>
      </c>
      <c r="E69" t="str">
        <f t="shared" si="8"/>
        <v>; schema:itemListElement module:TF1_SG2I, module:TF2_SG2I, module:TF3_SG2I .</v>
      </c>
      <c r="F69" t="s">
        <v>917</v>
      </c>
      <c r="G69" s="9" t="str">
        <f t="shared" si="9"/>
        <v xml:space="preserve">module:TF1_SG2I a schema:ListItem ; schema:name "Vorlesung mit gemischten Medien (überwiegend Tafel, Folien, Beamer)"@de ; schema:position 1 . </v>
      </c>
      <c r="H69" t="s">
        <v>977</v>
      </c>
      <c r="I69" s="9" t="str">
        <f t="shared" si="10"/>
        <v xml:space="preserve">module:TF2_SG2I a schema:ListItem ; schema:name "Arbeiten in Kleingruppen allein und mit dem Dozenten"@de ; schema:position 2 . </v>
      </c>
      <c r="J69" t="s">
        <v>978</v>
      </c>
      <c r="K69" s="9" t="str">
        <f t="shared" si="11"/>
        <v xml:space="preserve">module:TF3_SG2I a schema:ListItem ; schema:name "Präsentation der Gruppenergebnisse im Plenum mit gemischten Medien (überwiegend Tafel, Folien, Beamer)"@de ; schema:position 3 . </v>
      </c>
      <c r="M69" s="10" t="s">
        <v>895</v>
      </c>
      <c r="N69" t="str">
        <f t="shared" si="12"/>
        <v xml:space="preserve">module:TF1_SG2I a schema:ListItem ; schema:name "Vorlesung mit gemischten Medien (überwiegend Tafel, Folien, Beamer)"@de ; schema:position 1 . module:TF2_SG2I a schema:ListItem ; schema:name "Arbeiten in Kleingruppen allein und mit dem Dozenten"@de ; schema:position 2 . module:TF3_SG2I a schema:ListItem ; schema:name "Präsentation der Gruppenergebnisse im Plenum mit gemischten Medien (überwiegend Tafel, Folien, Beamer)"@de ; schema:position 3 . </v>
      </c>
      <c r="O69" s="10" t="s">
        <v>895</v>
      </c>
      <c r="P69" t="str">
        <f t="shared" si="13"/>
        <v xml:space="preserve">module:SG2I module:addProp_TeachingForms module:TeachingForms_SG2I . module:TeachingForms_SG2I a schema:ItemList ; schema:identifier "TeachingForms" ; schema:name "Lehr-Lernmethoden SG2I" ; schema:itemListElement module:TF1_SG2I, module:TF2_SG2I, module:TF3_SG2I .module:TF1_SG2I a schema:ListItem ; schema:name "Vorlesung mit gemischten Medien (überwiegend Tafel, Folien, Beamer)"@de ; schema:position 1 . module:TF2_SG2I a schema:ListItem ; schema:name "Arbeiten in Kleingruppen allein und mit dem Dozenten"@de ; schema:position 2 . module:TF3_SG2I a schema:ListItem ; schema:name "Präsentation der Gruppenergebnisse im Plenum mit gemischten Medien (überwiegend Tafel, Folien, Beamer)"@de ; schema:position 3 . </v>
      </c>
    </row>
    <row r="70" spans="1:16" x14ac:dyDescent="0.35">
      <c r="A70" s="11" t="s">
        <v>875</v>
      </c>
      <c r="B70" s="4" t="s">
        <v>47</v>
      </c>
      <c r="C70" s="25" t="s">
        <v>725</v>
      </c>
      <c r="D70" t="str">
        <f t="shared" si="7"/>
        <v xml:space="preserve">module:SG2R module:addProp_TeachingForms module:TeachingForms_SG2R . module:TeachingForms_SG2R a schema:ItemList ; schema:identifier "TeachingForms" ; schema:name "Lehr-Lernmethoden SG2R" </v>
      </c>
      <c r="E70" t="str">
        <f t="shared" si="8"/>
        <v xml:space="preserve">; schema:itemListElement module:TF1_SG2R . </v>
      </c>
      <c r="F70" t="s">
        <v>979</v>
      </c>
      <c r="G70" s="9" t="str">
        <f t="shared" si="9"/>
        <v xml:space="preserve">module:TF1_SG2R a schema:ListItem ; schema:name "Vorlesung mit integrierter Übung (Fallbesprechung) unter Verwendung von Präsentationsmedien"@de ; schema:position 1 . </v>
      </c>
      <c r="I70" s="9" t="str">
        <f t="shared" si="10"/>
        <v/>
      </c>
      <c r="K70" s="9" t="str">
        <f t="shared" si="11"/>
        <v/>
      </c>
      <c r="M70" s="10" t="s">
        <v>895</v>
      </c>
      <c r="N70" t="str">
        <f t="shared" si="12"/>
        <v xml:space="preserve">module:TF1_SG2R a schema:ListItem ; schema:name "Vorlesung mit integrierter Übung (Fallbesprechung) unter Verwendung von Präsentationsmedien"@de ; schema:position 1 . </v>
      </c>
      <c r="O70" s="10" t="s">
        <v>895</v>
      </c>
      <c r="P70" t="str">
        <f t="shared" si="13"/>
        <v xml:space="preserve">module:SG2R module:addProp_TeachingForms module:TeachingForms_SG2R . module:TeachingForms_SG2R a schema:ItemList ; schema:identifier "TeachingForms" ; schema:name "Lehr-Lernmethoden SG2R" ; schema:itemListElement module:TF1_SG2R . module:TF1_SG2R a schema:ListItem ; schema:name "Vorlesung mit integrierter Übung (Fallbesprechung) unter Verwendung von Präsentationsmedien"@de ; schema:position 1 . </v>
      </c>
    </row>
    <row r="71" spans="1:16" x14ac:dyDescent="0.35">
      <c r="A71" s="11" t="s">
        <v>876</v>
      </c>
      <c r="B71" s="4" t="s">
        <v>35</v>
      </c>
      <c r="C71" s="25" t="s">
        <v>725</v>
      </c>
      <c r="D71" t="str">
        <f t="shared" si="7"/>
        <v xml:space="preserve">module:BPPr module:addProp_TeachingForms module:TeachingForms_BPPr . module:TeachingForms_BPPr a schema:ItemList ; schema:identifier "TeachingForms" ; schema:name "Lehr-Lernmethoden BPPr" </v>
      </c>
      <c r="E71" t="str">
        <f t="shared" si="8"/>
        <v xml:space="preserve">; schema:itemListElement module:TF1_BPPr, module:TF2_BPPr . </v>
      </c>
      <c r="F71" t="s">
        <v>980</v>
      </c>
      <c r="G71" s="9" t="str">
        <f t="shared" si="9"/>
        <v xml:space="preserve">module:TF1_BPPr a schema:ListItem ; schema:name "Vorträge in audiovisueller Form"@de ; schema:position 1 . </v>
      </c>
      <c r="H71" t="s">
        <v>981</v>
      </c>
      <c r="I71" s="9" t="str">
        <f t="shared" si="10"/>
        <v xml:space="preserve">module:TF2_BPPr a schema:ListItem ; schema:name "über Beamer und bei Bedarf über audiotechnische Anlagen"@de ; schema:position 2 . </v>
      </c>
      <c r="K71" s="9" t="str">
        <f t="shared" si="11"/>
        <v/>
      </c>
      <c r="M71" s="10" t="s">
        <v>895</v>
      </c>
      <c r="N71" t="str">
        <f t="shared" si="12"/>
        <v xml:space="preserve">module:TF1_BPPr a schema:ListItem ; schema:name "Vorträge in audiovisueller Form"@de ; schema:position 1 . module:TF2_BPPr a schema:ListItem ; schema:name "über Beamer und bei Bedarf über audiotechnische Anlagen"@de ; schema:position 2 . </v>
      </c>
      <c r="O71" s="10" t="s">
        <v>895</v>
      </c>
      <c r="P71" t="str">
        <f t="shared" si="13"/>
        <v xml:space="preserve">module:BPPr module:addProp_TeachingForms module:TeachingForms_BPPr . module:TeachingForms_BPPr a schema:ItemList ; schema:identifier "TeachingForms" ; schema:name "Lehr-Lernmethoden BPPr" ; schema:itemListElement module:TF1_BPPr, module:TF2_BPPr . module:TF1_BPPr a schema:ListItem ; schema:name "Vorträge in audiovisueller Form"@de ; schema:position 1 . module:TF2_BPPr a schema:ListItem ; schema:name "über Beamer und bei Bedarf über audiotechnische Anlagen"@de ; schema:position 2 . </v>
      </c>
    </row>
    <row r="72" spans="1:16" x14ac:dyDescent="0.35">
      <c r="A72" s="11" t="s">
        <v>877</v>
      </c>
      <c r="B72" s="4" t="s">
        <v>24</v>
      </c>
      <c r="C72" s="25" t="s">
        <v>725</v>
      </c>
      <c r="D72" t="str">
        <f t="shared" si="7"/>
        <v xml:space="preserve">module:BaSe module:addProp_TeachingForms module:TeachingForms_BaSe . module:TeachingForms_BaSe a schema:ItemList ; schema:identifier "TeachingForms" ; schema:name "Lehr-Lernmethoden BaSe" </v>
      </c>
      <c r="E72" t="str">
        <f t="shared" si="8"/>
        <v xml:space="preserve">; schema:itemListElement module:TF1_BaSe, module:TF2_BaSe . </v>
      </c>
      <c r="F72" t="s">
        <v>982</v>
      </c>
      <c r="G72" s="9" t="str">
        <f t="shared" si="9"/>
        <v xml:space="preserve">module:TF1_BaSe a schema:ListItem ; schema:name "Vorlesung mit gemischten Medien (überwiegend Folien und Beamer)"@de ; schema:position 1 . </v>
      </c>
      <c r="H72" t="s">
        <v>895</v>
      </c>
      <c r="I72" s="9" t="str">
        <f t="shared" si="10"/>
        <v xml:space="preserve">module:TF2_BaSe a schema:ListItem ; schema:name " "@de ; schema:position 2 . </v>
      </c>
      <c r="K72" s="9" t="str">
        <f t="shared" si="11"/>
        <v/>
      </c>
      <c r="M72" s="10" t="s">
        <v>895</v>
      </c>
      <c r="N72" t="str">
        <f t="shared" si="12"/>
        <v xml:space="preserve">module:TF1_BaSe a schema:ListItem ; schema:name "Vorlesung mit gemischten Medien (überwiegend Folien und Beamer)"@de ; schema:position 1 . module:TF2_BaSe a schema:ListItem ; schema:name " "@de ; schema:position 2 . </v>
      </c>
      <c r="O72" s="10" t="s">
        <v>895</v>
      </c>
      <c r="P72" t="str">
        <f t="shared" si="13"/>
        <v xml:space="preserve">module:BaSe module:addProp_TeachingForms module:TeachingForms_BaSe . module:TeachingForms_BaSe a schema:ItemList ; schema:identifier "TeachingForms" ; schema:name "Lehr-Lernmethoden BaSe" ; schema:itemListElement module:TF1_BaSe, module:TF2_BaSe . module:TF1_BaSe a schema:ListItem ; schema:name "Vorlesung mit gemischten Medien (überwiegend Folien und Beamer)"@de ; schema:position 1 . module:TF2_BaSe a schema:ListItem ; schema:name " "@de ; schema:position 2 . </v>
      </c>
    </row>
    <row r="73" spans="1:16" x14ac:dyDescent="0.35">
      <c r="A73" s="11" t="s">
        <v>878</v>
      </c>
      <c r="B73" s="4" t="s">
        <v>11</v>
      </c>
      <c r="C73" s="25" t="s">
        <v>725</v>
      </c>
      <c r="D73" t="str">
        <f t="shared" si="7"/>
        <v xml:space="preserve">module:BaAr module:addProp_TeachingForms module:TeachingForms_BaAr . module:TeachingForms_BaAr a schema:ItemList ; schema:identifier "TeachingForms" ; schema:name "Lehr-Lernmethoden BaAr" </v>
      </c>
      <c r="E73" t="str">
        <f t="shared" si="8"/>
        <v xml:space="preserve"> . </v>
      </c>
      <c r="G73" s="10" t="s">
        <v>895</v>
      </c>
      <c r="I73" s="10" t="s">
        <v>895</v>
      </c>
      <c r="K73" s="10" t="s">
        <v>895</v>
      </c>
      <c r="M73" s="10" t="s">
        <v>895</v>
      </c>
      <c r="N73" t="str">
        <f>_xlfn.CONCAT(G73,I73,K73)</f>
        <v xml:space="preserve">   </v>
      </c>
      <c r="O73" s="10" t="s">
        <v>895</v>
      </c>
      <c r="P73" t="str">
        <f t="shared" si="13"/>
        <v xml:space="preserve">module:BaAr module:addProp_TeachingForms module:TeachingForms_BaAr . module:TeachingForms_BaAr a schema:ItemList ; schema:identifier "TeachingForms" ; schema:name "Lehr-Lernmethoden BaAr"  .    </v>
      </c>
    </row>
    <row r="74" spans="1:16" x14ac:dyDescent="0.35">
      <c r="C74" s="25"/>
      <c r="D74" s="25"/>
      <c r="E74" s="25"/>
    </row>
    <row r="75" spans="1:16" x14ac:dyDescent="0.35">
      <c r="C75" s="25"/>
      <c r="D75" s="25"/>
      <c r="E75" s="25"/>
    </row>
    <row r="76" spans="1:16" x14ac:dyDescent="0.35">
      <c r="C76" s="25"/>
      <c r="D76" s="25"/>
      <c r="E76" s="25"/>
    </row>
    <row r="77" spans="1:16" x14ac:dyDescent="0.35">
      <c r="C77" s="25"/>
      <c r="D77" s="25"/>
      <c r="E77" s="25"/>
    </row>
    <row r="78" spans="1:16" x14ac:dyDescent="0.35">
      <c r="C78" s="25"/>
      <c r="D78" s="25"/>
      <c r="E78" s="25"/>
    </row>
    <row r="79" spans="1:16" x14ac:dyDescent="0.35">
      <c r="C79" s="25"/>
      <c r="D79" s="25"/>
      <c r="E79" s="25"/>
    </row>
    <row r="80" spans="1:16" x14ac:dyDescent="0.35">
      <c r="C80" s="25"/>
      <c r="D80" s="25"/>
      <c r="E80" s="25"/>
    </row>
    <row r="81" spans="3:5" x14ac:dyDescent="0.35">
      <c r="C81" s="25"/>
      <c r="D81" s="25"/>
      <c r="E81" s="25"/>
    </row>
    <row r="82" spans="3:5" x14ac:dyDescent="0.35">
      <c r="C82" s="25"/>
      <c r="D82" s="25"/>
      <c r="E82" s="25"/>
    </row>
    <row r="83" spans="3:5" x14ac:dyDescent="0.35">
      <c r="C83" s="25"/>
      <c r="D83" s="25"/>
      <c r="E83" s="25"/>
    </row>
    <row r="84" spans="3:5" x14ac:dyDescent="0.35">
      <c r="C84" s="25"/>
      <c r="D84" s="25"/>
      <c r="E84" s="25"/>
    </row>
    <row r="85" spans="3:5" x14ac:dyDescent="0.35">
      <c r="C85" s="25"/>
      <c r="D85" s="25"/>
      <c r="E85" s="25"/>
    </row>
    <row r="86" spans="3:5" x14ac:dyDescent="0.35">
      <c r="C86" s="25"/>
      <c r="D86" s="25"/>
      <c r="E86" s="25"/>
    </row>
    <row r="87" spans="3:5" x14ac:dyDescent="0.35">
      <c r="C87" s="25"/>
      <c r="D87" s="25"/>
      <c r="E87" s="25"/>
    </row>
    <row r="88" spans="3:5" x14ac:dyDescent="0.35">
      <c r="C88" s="25"/>
      <c r="D88" s="25"/>
      <c r="E88" s="25"/>
    </row>
    <row r="89" spans="3:5" x14ac:dyDescent="0.35">
      <c r="C89" s="25"/>
      <c r="D89" s="25"/>
      <c r="E89" s="25"/>
    </row>
    <row r="90" spans="3:5" x14ac:dyDescent="0.35">
      <c r="C90" s="25"/>
      <c r="D90" s="25"/>
      <c r="E90" s="25"/>
    </row>
    <row r="91" spans="3:5" x14ac:dyDescent="0.35">
      <c r="C91" s="25"/>
      <c r="D91" s="25"/>
      <c r="E91" s="25"/>
    </row>
    <row r="92" spans="3:5" x14ac:dyDescent="0.35">
      <c r="C92" s="25"/>
      <c r="D92" s="25"/>
      <c r="E92" s="25"/>
    </row>
    <row r="93" spans="3:5" x14ac:dyDescent="0.35">
      <c r="C93" s="25"/>
      <c r="D93" s="25"/>
      <c r="E93" s="25"/>
    </row>
    <row r="94" spans="3:5" x14ac:dyDescent="0.35">
      <c r="C94" s="25"/>
      <c r="D94" s="25"/>
      <c r="E94" s="25"/>
    </row>
    <row r="95" spans="3:5" x14ac:dyDescent="0.35">
      <c r="C95" s="25"/>
      <c r="D95" s="25"/>
      <c r="E95" s="25"/>
    </row>
    <row r="96" spans="3:5" x14ac:dyDescent="0.35">
      <c r="C96" s="25"/>
      <c r="D96" s="25"/>
      <c r="E96" s="25"/>
    </row>
    <row r="97" spans="3:5" x14ac:dyDescent="0.35">
      <c r="C97" s="25"/>
      <c r="D97" s="25"/>
      <c r="E97" s="25"/>
    </row>
    <row r="98" spans="3:5" x14ac:dyDescent="0.35">
      <c r="C98" s="25"/>
      <c r="D98" s="25"/>
      <c r="E98" s="25"/>
    </row>
    <row r="99" spans="3:5" x14ac:dyDescent="0.35">
      <c r="C99" s="25"/>
      <c r="D99" s="25"/>
      <c r="E99" s="25"/>
    </row>
    <row r="100" spans="3:5" x14ac:dyDescent="0.35">
      <c r="C100" s="25"/>
      <c r="D100" s="25"/>
      <c r="E100" s="25"/>
    </row>
    <row r="101" spans="3:5" x14ac:dyDescent="0.35">
      <c r="C101" s="25"/>
      <c r="D101" s="25"/>
      <c r="E101" s="25"/>
    </row>
    <row r="102" spans="3:5" x14ac:dyDescent="0.35">
      <c r="C102" s="25"/>
      <c r="D102" s="25"/>
      <c r="E102" s="25"/>
    </row>
    <row r="103" spans="3:5" x14ac:dyDescent="0.35">
      <c r="C103" s="25"/>
      <c r="D103" s="25"/>
      <c r="E103" s="25"/>
    </row>
    <row r="104" spans="3:5" x14ac:dyDescent="0.35">
      <c r="C104" s="25"/>
      <c r="D104" s="25"/>
      <c r="E104" s="25"/>
    </row>
    <row r="105" spans="3:5" x14ac:dyDescent="0.35">
      <c r="C105" s="25"/>
      <c r="D105" s="25"/>
      <c r="E105" s="25"/>
    </row>
    <row r="106" spans="3:5" x14ac:dyDescent="0.35">
      <c r="C106" s="25"/>
      <c r="D106" s="25"/>
      <c r="E106" s="25"/>
    </row>
    <row r="107" spans="3:5" x14ac:dyDescent="0.35">
      <c r="C107" s="25"/>
      <c r="D107" s="25"/>
      <c r="E107" s="25"/>
    </row>
    <row r="108" spans="3:5" x14ac:dyDescent="0.35">
      <c r="C108" s="25"/>
      <c r="D108" s="25"/>
      <c r="E108" s="25"/>
    </row>
    <row r="109" spans="3:5" x14ac:dyDescent="0.35">
      <c r="C109" s="25"/>
      <c r="D109" s="25"/>
      <c r="E109" s="25"/>
    </row>
    <row r="110" spans="3:5" x14ac:dyDescent="0.35">
      <c r="C110" s="25"/>
      <c r="D110" s="25"/>
      <c r="E110" s="25"/>
    </row>
    <row r="111" spans="3:5" x14ac:dyDescent="0.35">
      <c r="C111" s="25"/>
      <c r="D111" s="25"/>
      <c r="E111" s="25"/>
    </row>
    <row r="112" spans="3:5" x14ac:dyDescent="0.35">
      <c r="C112" s="25"/>
      <c r="D112" s="25"/>
      <c r="E112" s="25"/>
    </row>
    <row r="113" spans="3:5" x14ac:dyDescent="0.35">
      <c r="C113" s="25"/>
      <c r="D113" s="25"/>
      <c r="E113" s="25"/>
    </row>
    <row r="114" spans="3:5" x14ac:dyDescent="0.35">
      <c r="C114" s="25"/>
      <c r="D114" s="25"/>
      <c r="E114" s="25"/>
    </row>
    <row r="115" spans="3:5" x14ac:dyDescent="0.35">
      <c r="C115" s="25"/>
      <c r="D115" s="25"/>
      <c r="E115" s="25"/>
    </row>
    <row r="116" spans="3:5" x14ac:dyDescent="0.35">
      <c r="C116" s="25"/>
      <c r="D116" s="25"/>
      <c r="E116" s="25"/>
    </row>
    <row r="117" spans="3:5" x14ac:dyDescent="0.35">
      <c r="C117" s="25"/>
      <c r="D117" s="25"/>
      <c r="E117" s="25"/>
    </row>
    <row r="118" spans="3:5" x14ac:dyDescent="0.35">
      <c r="C118" s="25"/>
      <c r="D118" s="25"/>
      <c r="E118" s="25"/>
    </row>
    <row r="119" spans="3:5" x14ac:dyDescent="0.35">
      <c r="C119" s="25"/>
      <c r="D119" s="25"/>
      <c r="E119" s="25"/>
    </row>
    <row r="120" spans="3:5" x14ac:dyDescent="0.35">
      <c r="C120" s="25"/>
      <c r="D120" s="25"/>
      <c r="E120" s="25"/>
    </row>
    <row r="121" spans="3:5" x14ac:dyDescent="0.35">
      <c r="C121" s="25"/>
      <c r="D121" s="25"/>
      <c r="E121" s="25"/>
    </row>
    <row r="122" spans="3:5" x14ac:dyDescent="0.35">
      <c r="C122" s="25"/>
      <c r="D122" s="25"/>
      <c r="E122" s="25"/>
    </row>
    <row r="123" spans="3:5" x14ac:dyDescent="0.35">
      <c r="C123" s="25"/>
      <c r="D123" s="25"/>
      <c r="E123" s="25"/>
    </row>
    <row r="124" spans="3:5" x14ac:dyDescent="0.35">
      <c r="C124" s="25"/>
      <c r="D124" s="25"/>
      <c r="E124" s="25"/>
    </row>
    <row r="125" spans="3:5" x14ac:dyDescent="0.35">
      <c r="C125" s="25"/>
      <c r="D125" s="25"/>
      <c r="E125" s="25"/>
    </row>
    <row r="126" spans="3:5" x14ac:dyDescent="0.35">
      <c r="C126" s="25"/>
      <c r="D126" s="25"/>
      <c r="E126" s="25"/>
    </row>
    <row r="127" spans="3:5" x14ac:dyDescent="0.35">
      <c r="C127" s="25"/>
      <c r="D127" s="25"/>
      <c r="E127" s="25"/>
    </row>
    <row r="128" spans="3:5" x14ac:dyDescent="0.35">
      <c r="C128" s="25"/>
      <c r="D128" s="25"/>
      <c r="E128" s="25"/>
    </row>
    <row r="129" spans="3:5" x14ac:dyDescent="0.35">
      <c r="C129" s="25"/>
      <c r="D129" s="25"/>
      <c r="E129" s="25"/>
    </row>
    <row r="130" spans="3:5" x14ac:dyDescent="0.35">
      <c r="C130" s="25"/>
      <c r="D130" s="25"/>
      <c r="E130" s="25"/>
    </row>
    <row r="131" spans="3:5" x14ac:dyDescent="0.35">
      <c r="C131" s="25"/>
      <c r="D131" s="25"/>
      <c r="E131" s="25"/>
    </row>
    <row r="132" spans="3:5" x14ac:dyDescent="0.35">
      <c r="C132" s="25"/>
      <c r="D132" s="25"/>
      <c r="E132" s="25"/>
    </row>
    <row r="133" spans="3:5" x14ac:dyDescent="0.35">
      <c r="C133" s="25"/>
      <c r="D133" s="25"/>
      <c r="E133" s="25"/>
    </row>
    <row r="134" spans="3:5" x14ac:dyDescent="0.35">
      <c r="C134" s="25"/>
      <c r="D134" s="25"/>
      <c r="E134" s="25"/>
    </row>
    <row r="135" spans="3:5" x14ac:dyDescent="0.35">
      <c r="C135" s="25"/>
      <c r="D135" s="25"/>
      <c r="E135" s="25"/>
    </row>
    <row r="136" spans="3:5" x14ac:dyDescent="0.35">
      <c r="C136" s="25"/>
      <c r="D136" s="25"/>
      <c r="E136" s="25"/>
    </row>
    <row r="137" spans="3:5" x14ac:dyDescent="0.35">
      <c r="C137" s="25"/>
      <c r="D137" s="25"/>
      <c r="E137" s="25"/>
    </row>
    <row r="138" spans="3:5" x14ac:dyDescent="0.35">
      <c r="C138" s="25"/>
      <c r="D138" s="25"/>
      <c r="E138" s="25"/>
    </row>
    <row r="139" spans="3:5" x14ac:dyDescent="0.35">
      <c r="C139" s="25"/>
      <c r="D139" s="25"/>
      <c r="E139" s="25"/>
    </row>
    <row r="140" spans="3:5" x14ac:dyDescent="0.35">
      <c r="C140" s="25"/>
      <c r="D140" s="25"/>
      <c r="E140" s="25"/>
    </row>
    <row r="141" spans="3:5" x14ac:dyDescent="0.35">
      <c r="C141" s="25"/>
      <c r="D141" s="25"/>
      <c r="E141" s="25"/>
    </row>
    <row r="142" spans="3:5" x14ac:dyDescent="0.35">
      <c r="C142" s="25"/>
      <c r="D142" s="25"/>
      <c r="E142" s="25"/>
    </row>
    <row r="143" spans="3:5" x14ac:dyDescent="0.35">
      <c r="C143" s="25"/>
      <c r="D143" s="25"/>
      <c r="E143" s="25"/>
    </row>
    <row r="144" spans="3:5" x14ac:dyDescent="0.35">
      <c r="C144" s="25"/>
      <c r="D144" s="25"/>
      <c r="E144" s="25"/>
    </row>
    <row r="145" spans="3:5" x14ac:dyDescent="0.35">
      <c r="C145" s="25"/>
      <c r="D145" s="25"/>
      <c r="E145" s="25"/>
    </row>
    <row r="146" spans="3:5" x14ac:dyDescent="0.35">
      <c r="C146" s="25"/>
      <c r="D146" s="25"/>
      <c r="E146" s="25"/>
    </row>
    <row r="147" spans="3:5" x14ac:dyDescent="0.35">
      <c r="C147" s="25"/>
      <c r="D147" s="25"/>
      <c r="E147" s="25"/>
    </row>
    <row r="148" spans="3:5" x14ac:dyDescent="0.35">
      <c r="C148" s="25"/>
      <c r="D148" s="25"/>
      <c r="E148" s="25"/>
    </row>
    <row r="149" spans="3:5" x14ac:dyDescent="0.35">
      <c r="C149" s="25"/>
      <c r="D149" s="25"/>
      <c r="E149" s="25"/>
    </row>
    <row r="150" spans="3:5" x14ac:dyDescent="0.35">
      <c r="C150" s="25"/>
      <c r="D150" s="25"/>
      <c r="E150" s="25"/>
    </row>
    <row r="151" spans="3:5" x14ac:dyDescent="0.35">
      <c r="C151" s="25"/>
      <c r="D151" s="25"/>
      <c r="E151" s="25"/>
    </row>
    <row r="152" spans="3:5" x14ac:dyDescent="0.35">
      <c r="C152" s="25"/>
      <c r="D152" s="25"/>
      <c r="E152" s="25"/>
    </row>
    <row r="153" spans="3:5" x14ac:dyDescent="0.35">
      <c r="C153" s="25"/>
      <c r="D153" s="25"/>
      <c r="E153" s="25"/>
    </row>
    <row r="154" spans="3:5" x14ac:dyDescent="0.35">
      <c r="C154" s="25"/>
      <c r="D154" s="25"/>
      <c r="E154" s="25"/>
    </row>
    <row r="155" spans="3:5" x14ac:dyDescent="0.35">
      <c r="C155" s="25"/>
      <c r="D155" s="25"/>
      <c r="E155" s="25"/>
    </row>
    <row r="156" spans="3:5" x14ac:dyDescent="0.35">
      <c r="C156" s="25"/>
      <c r="D156" s="25"/>
      <c r="E156" s="25"/>
    </row>
    <row r="157" spans="3:5" x14ac:dyDescent="0.35">
      <c r="C157" s="25"/>
      <c r="D157" s="25"/>
      <c r="E157" s="25"/>
    </row>
    <row r="158" spans="3:5" x14ac:dyDescent="0.35">
      <c r="C158" s="25"/>
      <c r="D158" s="25"/>
      <c r="E158" s="25"/>
    </row>
    <row r="159" spans="3:5" x14ac:dyDescent="0.35">
      <c r="C159" s="25"/>
      <c r="D159" s="25"/>
      <c r="E159" s="25"/>
    </row>
    <row r="160" spans="3:5" x14ac:dyDescent="0.35">
      <c r="C160" s="25"/>
      <c r="D160" s="25"/>
      <c r="E160" s="25"/>
    </row>
    <row r="161" spans="3:5" x14ac:dyDescent="0.35">
      <c r="C161" s="25"/>
      <c r="D161" s="25"/>
      <c r="E161" s="25"/>
    </row>
    <row r="162" spans="3:5" x14ac:dyDescent="0.35">
      <c r="C162" s="25"/>
      <c r="D162" s="25"/>
      <c r="E162" s="25"/>
    </row>
    <row r="163" spans="3:5" x14ac:dyDescent="0.35">
      <c r="C163" s="25"/>
      <c r="D163" s="25"/>
      <c r="E163" s="25"/>
    </row>
    <row r="164" spans="3:5" x14ac:dyDescent="0.35">
      <c r="C164" s="25"/>
      <c r="D164" s="25"/>
      <c r="E164" s="25"/>
    </row>
    <row r="165" spans="3:5" x14ac:dyDescent="0.35">
      <c r="C165" s="25"/>
      <c r="D165" s="25"/>
      <c r="E165" s="25"/>
    </row>
    <row r="166" spans="3:5" x14ac:dyDescent="0.35">
      <c r="C166" s="25"/>
      <c r="D166" s="25"/>
      <c r="E166" s="25"/>
    </row>
    <row r="167" spans="3:5" x14ac:dyDescent="0.35">
      <c r="C167" s="25"/>
      <c r="D167" s="25"/>
      <c r="E167" s="25"/>
    </row>
  </sheetData>
  <autoFilter ref="F1:L75" xr:uid="{979618B7-3462-44DE-8180-DA8EF8568CDD}"/>
  <phoneticPr fontId="5" type="noConversion"/>
  <pageMargins left="0.7" right="0.7" top="0.78740157499999996" bottom="0.78740157499999996"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9E59-056C-4149-84C4-EA9AFADA0936}">
  <dimension ref="A1:P167"/>
  <sheetViews>
    <sheetView topLeftCell="K46" workbookViewId="0">
      <selection activeCell="P2" sqref="P2:P73"/>
    </sheetView>
  </sheetViews>
  <sheetFormatPr baseColWidth="10" defaultRowHeight="14.5" x14ac:dyDescent="0.35"/>
  <cols>
    <col min="1" max="1" width="12.1796875" style="4" customWidth="1"/>
    <col min="3" max="3" width="5.7265625" style="18" customWidth="1"/>
    <col min="4" max="4" width="34.1796875" style="18" customWidth="1"/>
    <col min="5" max="5" width="35" style="18" customWidth="1"/>
    <col min="6" max="6" width="29.81640625" customWidth="1"/>
    <col min="7" max="7" width="28.54296875" customWidth="1"/>
    <col min="8" max="8" width="29.81640625" customWidth="1"/>
    <col min="9" max="9" width="31.08984375" customWidth="1"/>
    <col min="10" max="10" width="29.81640625" customWidth="1"/>
    <col min="11" max="11" width="27.26953125" customWidth="1"/>
    <col min="12" max="12" width="29.81640625" customWidth="1"/>
    <col min="13" max="13" width="30.36328125" customWidth="1"/>
    <col min="14" max="14" width="3.90625" customWidth="1"/>
    <col min="15" max="15" width="30.36328125" customWidth="1"/>
    <col min="16" max="16" width="47.7265625" customWidth="1"/>
  </cols>
  <sheetData>
    <row r="1" spans="1:16" s="10" customFormat="1" x14ac:dyDescent="0.35">
      <c r="A1" s="10" t="s">
        <v>694</v>
      </c>
      <c r="B1" s="10" t="s">
        <v>693</v>
      </c>
      <c r="C1" s="12" t="s">
        <v>725</v>
      </c>
      <c r="D1" s="20" t="s">
        <v>986</v>
      </c>
      <c r="E1" s="20" t="s">
        <v>987</v>
      </c>
      <c r="F1" s="10" t="s">
        <v>1026</v>
      </c>
      <c r="G1" s="20" t="s">
        <v>988</v>
      </c>
      <c r="H1" s="10" t="s">
        <v>1027</v>
      </c>
      <c r="I1" s="20" t="s">
        <v>989</v>
      </c>
      <c r="J1" s="10" t="s">
        <v>1028</v>
      </c>
      <c r="K1" s="20" t="s">
        <v>990</v>
      </c>
      <c r="L1" s="10" t="s">
        <v>1029</v>
      </c>
      <c r="M1" s="20" t="s">
        <v>1030</v>
      </c>
      <c r="O1" s="38" t="s">
        <v>994</v>
      </c>
      <c r="P1" s="23" t="s">
        <v>896</v>
      </c>
    </row>
    <row r="2" spans="1:16" x14ac:dyDescent="0.35">
      <c r="A2" s="11" t="s">
        <v>807</v>
      </c>
      <c r="B2" s="4" t="s">
        <v>486</v>
      </c>
      <c r="C2" s="25" t="s">
        <v>725</v>
      </c>
      <c r="D2" t="str">
        <f>_xlfn.CONCAT(A2," module:about_Exam module:Exam_",B2," . module:Exam_",B2," a schema:ItemList ; schema:identifier ",C2,"Exam",C2," ; schema:name ",C2,"Studien-/Prüfungsleistungen ",B2,C2," ")</f>
        <v xml:space="preserve">module:MIK1 module:about_Exam module:Exam_MIK1 . module:Exam_MIK1 a schema:ItemList ; schema:identifier "Exam" ; schema:name "Studien-/Prüfungsleistungen MIK1" </v>
      </c>
      <c r="E2" t="str">
        <f>_xlfn.CONCAT(IF(F2="","",_xlfn.CONCAT("; schema:itemListElement module:Exam01_",B2)), IF(H2="","",_xlfn.CONCAT(", module:Exam02_",B2)),IF(J2="","",_xlfn.CONCAT(", module:Exam03_",B2)),IF(L2=""," . ",_xlfn.CONCAT(", module:Exam04_",B2," .")))</f>
        <v xml:space="preserve">; schema:itemListElement module:Exam01_MIK1, module:Exam02_MIK1 . </v>
      </c>
      <c r="F2" t="s">
        <v>996</v>
      </c>
      <c r="G2" s="9" t="str">
        <f>IF(F2="","",_xlfn.CONCAT("module:Exam01_",$B2," a schema:ListItem ; schema:name ",$C2,F2,$C2,"@de ; schema:position ","1 . "))</f>
        <v xml:space="preserve">module:Exam01_MIK1 a schema:ListItem ; schema:name "Klausur"@de ; schema:position 1 . </v>
      </c>
      <c r="H2" t="s">
        <v>997</v>
      </c>
      <c r="I2" s="9" t="str">
        <f>IF(H2="","",_xlfn.CONCAT("module:Exam02_",$B2," a schema:ListItem ; schema:name ",$C2,H2,$C2,"@de ; schema:position ","2 . "))</f>
        <v xml:space="preserve">module:Exam02_MIK1 a schema:ListItem ; schema:name "Semesterbegleitende Leistungen können in die Bewertung einbezogen werden"@de ; schema:position 2 . </v>
      </c>
      <c r="K2" s="9" t="str">
        <f>IF(J2="","",_xlfn.CONCAT("module:Exam03_",$B2," a schema:ListItem ; schema:name ",$C2,J2,$C2,"@de ; schema:position ","3 . "))</f>
        <v/>
      </c>
      <c r="M2" s="9" t="str">
        <f>IF(L2="","",_xlfn.CONCAT("module:Exam04_",$B2," a schema:ListItem ; schema:name ",$C2,L2,$C2,"@de ; schema:position ","4 . "))</f>
        <v/>
      </c>
      <c r="O2" t="str">
        <f t="shared" ref="O2:O33" si="0">_xlfn.CONCAT(G2,I2,K2,M2)</f>
        <v xml:space="preserve">module:Exam01_MIK1 a schema:ListItem ; schema:name "Klausur"@de ; schema:position 1 . module:Exam02_MIK1 a schema:ListItem ; schema:name "Semesterbegleitende Leistungen können in die Bewertung einbezogen werden"@de ; schema:position 2 . </v>
      </c>
      <c r="P2" t="str">
        <f>_xlfn.CONCAT(D2,E2,O2)</f>
        <v xml:space="preserve">module:MIK1 module:about_Exam module:Exam_MIK1 . module:Exam_MIK1 a schema:ItemList ; schema:identifier "Exam" ; schema:name "Studien-/Prüfungsleistungen MIK1" ; schema:itemListElement module:Exam01_MIK1, module:Exam02_MIK1 . module:Exam01_MIK1 a schema:ListItem ; schema:name "Klausur"@de ; schema:position 1 . module:Exam02_MIK1 a schema:ListItem ; schema:name "Semesterbegleitende Leistungen können in die Bewertung einbezogen werden"@de ; schema:position 2 . </v>
      </c>
    </row>
    <row r="3" spans="1:16" x14ac:dyDescent="0.35">
      <c r="A3" s="11" t="s">
        <v>808</v>
      </c>
      <c r="B3" s="4" t="s">
        <v>585</v>
      </c>
      <c r="C3" s="25" t="s">
        <v>725</v>
      </c>
      <c r="D3" t="str">
        <f t="shared" ref="D3:D66" si="1">_xlfn.CONCAT(A3," module:about_Exam module:Exam_",B3," . module:Exam_",B3," a schema:ItemList ; schema:identifier ",C3,"Exam",C3," ; schema:name ",C3,"Studien-/Prüfungsleistungen ",B3,C3," ")</f>
        <v xml:space="preserve">module:ADIK module:about_Exam module:Exam_ADIK . module:Exam_ADIK a schema:ItemList ; schema:identifier "Exam" ; schema:name "Studien-/Prüfungsleistungen ADIK" </v>
      </c>
      <c r="E3" t="str">
        <f t="shared" ref="E3:E66" si="2">_xlfn.CONCAT(IF(F3="","",_xlfn.CONCAT("; schema:itemListElement module:Exam01_",B3)), IF(H3="","",_xlfn.CONCAT(", module:Exam02_",B3)),IF(J3="","",_xlfn.CONCAT(", module:Exam03_",B3)),IF(L3=""," . ",_xlfn.CONCAT(", module:Exam04_",B3," .")))</f>
        <v xml:space="preserve">; schema:itemListElement module:Exam01_ADIK, module:Exam02_ADIK . </v>
      </c>
      <c r="F3" t="s">
        <v>996</v>
      </c>
      <c r="G3" s="9" t="str">
        <f t="shared" ref="G3:G66" si="3">IF(F3="","",_xlfn.CONCAT("module:Exam01_",$B3," a schema:ListItem ; schema:name ",$C3,F3,$C3,"@de ; schema:position ","1 . "))</f>
        <v xml:space="preserve">module:Exam01_ADIK a schema:ListItem ; schema:name "Klausur"@de ; schema:position 1 . </v>
      </c>
      <c r="H3" t="s">
        <v>997</v>
      </c>
      <c r="I3" s="9" t="str">
        <f t="shared" ref="I3:I66" si="4">IF(H3="","",_xlfn.CONCAT("module:Exam02_",$B3," a schema:ListItem ; schema:name ",$C3,H3,$C3,"@de ; schema:position ","2 . "))</f>
        <v xml:space="preserve">module:Exam02_ADIK a schema:ListItem ; schema:name "Semesterbegleitende Leistungen können in die Bewertung einbezogen werden"@de ; schema:position 2 . </v>
      </c>
      <c r="K3" s="9" t="str">
        <f t="shared" ref="K3:K66" si="5">IF(J3="","",_xlfn.CONCAT("module:Exam03_",$B3," a schema:ListItem ; schema:name ",$C3,J3,$C3,"@de ; schema:position ","3 . "))</f>
        <v/>
      </c>
      <c r="M3" s="9" t="str">
        <f t="shared" ref="M3:M66" si="6">IF(L3="","",_xlfn.CONCAT("module:Exam04_",$B3," a schema:ListItem ; schema:name ",$C3,L3,$C3,"@de ; schema:position ","4 . "))</f>
        <v/>
      </c>
      <c r="O3" t="str">
        <f t="shared" si="0"/>
        <v xml:space="preserve">module:Exam01_ADIK a schema:ListItem ; schema:name "Klausur"@de ; schema:position 1 . module:Exam02_ADIK a schema:ListItem ; schema:name "Semesterbegleitende Leistungen können in die Bewertung einbezogen werden"@de ; schema:position 2 . </v>
      </c>
      <c r="P3" t="str">
        <f t="shared" ref="P3:P66" si="7">_xlfn.CONCAT(D3,E3,O3)</f>
        <v xml:space="preserve">module:ADIK module:about_Exam module:Exam_ADIK . module:Exam_ADIK a schema:ItemList ; schema:identifier "Exam" ; schema:name "Studien-/Prüfungsleistungen ADIK" ; schema:itemListElement module:Exam01_ADIK, module:Exam02_ADIK . module:Exam01_ADIK a schema:ListItem ; schema:name "Klausur"@de ; schema:position 1 . module:Exam02_ADIK a schema:ListItem ; schema:name "Semesterbegleitende Leistungen können in die Bewertung einbezogen werden"@de ; schema:position 2 . </v>
      </c>
    </row>
    <row r="4" spans="1:16" x14ac:dyDescent="0.35">
      <c r="A4" s="11" t="s">
        <v>809</v>
      </c>
      <c r="B4" s="4" t="s">
        <v>578</v>
      </c>
      <c r="C4" s="25" t="s">
        <v>725</v>
      </c>
      <c r="D4" t="str">
        <f t="shared" si="1"/>
        <v xml:space="preserve">module:InLo module:about_Exam module:Exam_InLo . module:Exam_InLo a schema:ItemList ; schema:identifier "Exam" ; schema:name "Studien-/Prüfungsleistungen InLo" </v>
      </c>
      <c r="E4" t="str">
        <f t="shared" si="2"/>
        <v xml:space="preserve">; schema:itemListElement module:Exam01_InLo, module:Exam02_InLo . </v>
      </c>
      <c r="F4" t="s">
        <v>996</v>
      </c>
      <c r="G4" s="9" t="str">
        <f t="shared" si="3"/>
        <v xml:space="preserve">module:Exam01_InLo a schema:ListItem ; schema:name "Klausur"@de ; schema:position 1 . </v>
      </c>
      <c r="H4" t="s">
        <v>997</v>
      </c>
      <c r="I4" s="9" t="str">
        <f t="shared" si="4"/>
        <v xml:space="preserve">module:Exam02_InLo a schema:ListItem ; schema:name "Semesterbegleitende Leistungen können in die Bewertung einbezogen werden"@de ; schema:position 2 . </v>
      </c>
      <c r="K4" s="9" t="str">
        <f t="shared" si="5"/>
        <v/>
      </c>
      <c r="M4" s="9" t="str">
        <f t="shared" si="6"/>
        <v/>
      </c>
      <c r="O4" t="str">
        <f t="shared" si="0"/>
        <v xml:space="preserve">module:Exam01_InLo a schema:ListItem ; schema:name "Klausur"@de ; schema:position 1 . module:Exam02_InLo a schema:ListItem ; schema:name "Semesterbegleitende Leistungen können in die Bewertung einbezogen werden"@de ; schema:position 2 . </v>
      </c>
      <c r="P4" t="str">
        <f t="shared" si="7"/>
        <v xml:space="preserve">module:InLo module:about_Exam module:Exam_InLo . module:Exam_InLo a schema:ItemList ; schema:identifier "Exam" ; schema:name "Studien-/Prüfungsleistungen InLo" ; schema:itemListElement module:Exam01_InLo, module:Exam02_InLo . module:Exam01_InLo a schema:ListItem ; schema:name "Klausur"@de ; schema:position 1 . module:Exam02_InLo a schema:ListItem ; schema:name "Semesterbegleitende Leistungen können in die Bewertung einbezogen werden"@de ; schema:position 2 . </v>
      </c>
    </row>
    <row r="5" spans="1:16" x14ac:dyDescent="0.35">
      <c r="A5" s="11" t="s">
        <v>810</v>
      </c>
      <c r="B5" s="4" t="s">
        <v>570</v>
      </c>
      <c r="C5" s="25" t="s">
        <v>725</v>
      </c>
      <c r="D5" t="str">
        <f t="shared" si="1"/>
        <v xml:space="preserve">module:PIK1 module:about_Exam module:Exam_PIK1 . module:Exam_PIK1 a schema:ItemList ; schema:identifier "Exam" ; schema:name "Studien-/Prüfungsleistungen PIK1" </v>
      </c>
      <c r="E5" t="str">
        <f t="shared" si="2"/>
        <v xml:space="preserve">; schema:itemListElement module:Exam01_PIK1, module:Exam02_PIK1 . </v>
      </c>
      <c r="F5" t="s">
        <v>996</v>
      </c>
      <c r="G5" s="9" t="str">
        <f t="shared" si="3"/>
        <v xml:space="preserve">module:Exam01_PIK1 a schema:ListItem ; schema:name "Klausur"@de ; schema:position 1 . </v>
      </c>
      <c r="H5" t="s">
        <v>997</v>
      </c>
      <c r="I5" s="9" t="str">
        <f t="shared" si="4"/>
        <v xml:space="preserve">module:Exam02_PIK1 a schema:ListItem ; schema:name "Semesterbegleitende Leistungen können in die Bewertung einbezogen werden"@de ; schema:position 2 . </v>
      </c>
      <c r="K5" s="9" t="str">
        <f t="shared" si="5"/>
        <v/>
      </c>
      <c r="M5" s="9" t="str">
        <f t="shared" si="6"/>
        <v/>
      </c>
      <c r="O5" t="str">
        <f t="shared" si="0"/>
        <v xml:space="preserve">module:Exam01_PIK1 a schema:ListItem ; schema:name "Klausur"@de ; schema:position 1 . module:Exam02_PIK1 a schema:ListItem ; schema:name "Semesterbegleitende Leistungen können in die Bewertung einbezogen werden"@de ; schema:position 2 . </v>
      </c>
      <c r="P5" t="str">
        <f t="shared" si="7"/>
        <v xml:space="preserve">module:PIK1 module:about_Exam module:Exam_PIK1 . module:Exam_PIK1 a schema:ItemList ; schema:identifier "Exam" ; schema:name "Studien-/Prüfungsleistungen PIK1" ; schema:itemListElement module:Exam01_PIK1, module:Exam02_PIK1 . module:Exam01_PIK1 a schema:ListItem ; schema:name "Klausur"@de ; schema:position 1 . module:Exam02_PIK1 a schema:ListItem ; schema:name "Semesterbegleitende Leistungen können in die Bewertung einbezogen werden"@de ; schema:position 2 . </v>
      </c>
    </row>
    <row r="6" spans="1:16" x14ac:dyDescent="0.35">
      <c r="A6" s="11" t="s">
        <v>811</v>
      </c>
      <c r="B6" s="4" t="s">
        <v>564</v>
      </c>
      <c r="C6" s="25" t="s">
        <v>725</v>
      </c>
      <c r="D6" t="str">
        <f t="shared" si="1"/>
        <v xml:space="preserve">module:TIMT module:about_Exam module:Exam_TIMT . module:Exam_TIMT a schema:ItemList ; schema:identifier "Exam" ; schema:name "Studien-/Prüfungsleistungen TIMT" </v>
      </c>
      <c r="E6" t="str">
        <f t="shared" si="2"/>
        <v xml:space="preserve">; schema:itemListElement module:Exam01_TIMT, module:Exam02_TIMT . </v>
      </c>
      <c r="F6" t="s">
        <v>996</v>
      </c>
      <c r="G6" s="9" t="str">
        <f t="shared" si="3"/>
        <v xml:space="preserve">module:Exam01_TIMT a schema:ListItem ; schema:name "Klausur"@de ; schema:position 1 . </v>
      </c>
      <c r="H6" t="s">
        <v>997</v>
      </c>
      <c r="I6" s="9" t="str">
        <f t="shared" si="4"/>
        <v xml:space="preserve">module:Exam02_TIMT a schema:ListItem ; schema:name "Semesterbegleitende Leistungen können in die Bewertung einbezogen werden"@de ; schema:position 2 . </v>
      </c>
      <c r="K6" s="9" t="str">
        <f t="shared" si="5"/>
        <v/>
      </c>
      <c r="M6" s="9" t="str">
        <f t="shared" si="6"/>
        <v/>
      </c>
      <c r="O6" t="str">
        <f t="shared" si="0"/>
        <v xml:space="preserve">module:Exam01_TIMT a schema:ListItem ; schema:name "Klausur"@de ; schema:position 1 . module:Exam02_TIMT a schema:ListItem ; schema:name "Semesterbegleitende Leistungen können in die Bewertung einbezogen werden"@de ; schema:position 2 . </v>
      </c>
      <c r="P6" t="str">
        <f t="shared" si="7"/>
        <v xml:space="preserve">module:TIMT module:about_Exam module:Exam_TIMT . module:Exam_TIMT a schema:ItemList ; schema:identifier "Exam" ; schema:name "Studien-/Prüfungsleistungen TIMT" ; schema:itemListElement module:Exam01_TIMT, module:Exam02_TIMT . module:Exam01_TIMT a schema:ListItem ; schema:name "Klausur"@de ; schema:position 1 . module:Exam02_TIMT a schema:ListItem ; schema:name "Semesterbegleitende Leistungen können in die Bewertung einbezogen werden"@de ; schema:position 2 . </v>
      </c>
    </row>
    <row r="7" spans="1:16" x14ac:dyDescent="0.35">
      <c r="A7" s="11" t="s">
        <v>812</v>
      </c>
      <c r="B7" s="4" t="s">
        <v>554</v>
      </c>
      <c r="C7" s="25" t="s">
        <v>725</v>
      </c>
      <c r="D7" t="str">
        <f t="shared" si="1"/>
        <v xml:space="preserve">module:PSIK module:about_Exam module:Exam_PSIK . module:Exam_PSIK a schema:ItemList ; schema:identifier "Exam" ; schema:name "Studien-/Prüfungsleistungen PSIK" </v>
      </c>
      <c r="E7" t="str">
        <f t="shared" si="2"/>
        <v xml:space="preserve">; schema:itemListElement module:Exam01_PSIK, module:Exam02_PSIK . </v>
      </c>
      <c r="F7" t="s">
        <v>998</v>
      </c>
      <c r="G7" s="9" t="str">
        <f t="shared" si="3"/>
        <v xml:space="preserve">module:Exam01_PSIK a schema:ListItem ; schema:name "Vollständige Teilnahme am 1. Teil"@de ; schema:position 1 . </v>
      </c>
      <c r="H7" t="s">
        <v>999</v>
      </c>
      <c r="I7" s="9" t="str">
        <f t="shared" si="4"/>
        <v xml:space="preserve">module:Exam02_PSIK a schema:ListItem ; schema:name "im 2. Veranstaltungsteil nachgewiesene Bearbeitung einer Gruppenaufgabe inklusive Präsentation und Dokumentation der Ergebnisse. (ohne Benotung)"@de ; schema:position 2 . </v>
      </c>
      <c r="K7" s="9" t="str">
        <f t="shared" si="5"/>
        <v/>
      </c>
      <c r="M7" s="9" t="str">
        <f t="shared" si="6"/>
        <v/>
      </c>
      <c r="O7" t="str">
        <f t="shared" si="0"/>
        <v xml:space="preserve">module:Exam01_PSIK a schema:ListItem ; schema:name "Vollständige Teilnahme am 1. Teil"@de ; schema:position 1 . module:Exam02_PSIK a schema:ListItem ; schema:name "im 2. Veranstaltungsteil nachgewiesene Bearbeitung einer Gruppenaufgabe inklusive Präsentation und Dokumentation der Ergebnisse. (ohne Benotung)"@de ; schema:position 2 . </v>
      </c>
      <c r="P7" t="str">
        <f t="shared" si="7"/>
        <v xml:space="preserve">module:PSIK module:about_Exam module:Exam_PSIK . module:Exam_PSIK a schema:ItemList ; schema:identifier "Exam" ; schema:name "Studien-/Prüfungsleistungen PSIK" ; schema:itemListElement module:Exam01_PSIK, module:Exam02_PSIK . module:Exam01_PSIK a schema:ListItem ; schema:name "Vollständige Teilnahme am 1. Teil"@de ; schema:position 1 . module:Exam02_PSIK a schema:ListItem ; schema:name "im 2. Veranstaltungsteil nachgewiesene Bearbeitung einer Gruppenaufgabe inklusive Präsentation und Dokumentation der Ergebnisse. (ohne Benotung)"@de ; schema:position 2 . </v>
      </c>
    </row>
    <row r="8" spans="1:16" x14ac:dyDescent="0.35">
      <c r="A8" s="11" t="s">
        <v>813</v>
      </c>
      <c r="B8" s="4" t="s">
        <v>544</v>
      </c>
      <c r="C8" s="25" t="s">
        <v>725</v>
      </c>
      <c r="D8" t="str">
        <f t="shared" si="1"/>
        <v xml:space="preserve">module:EnIK module:about_Exam module:Exam_EnIK . module:Exam_EnIK a schema:ItemList ; schema:identifier "Exam" ; schema:name "Studien-/Prüfungsleistungen EnIK" </v>
      </c>
      <c r="E8" t="str">
        <f t="shared" si="2"/>
        <v xml:space="preserve">; schema:itemListElement module:Exam01_EnIK, module:Exam02_EnIK, module:Exam03_EnIK . </v>
      </c>
      <c r="F8" t="s">
        <v>1000</v>
      </c>
      <c r="G8" s="9" t="str">
        <f t="shared" si="3"/>
        <v xml:space="preserve">module:Exam01_EnIK a schema:ListItem ; schema:name "Kombination aus:CV, Bewerbung und Handout auf Englisch"@de ; schema:position 1 . </v>
      </c>
      <c r="H8" t="s">
        <v>1001</v>
      </c>
      <c r="I8" s="9" t="str">
        <f t="shared" si="4"/>
        <v xml:space="preserve">module:Exam02_EnIK a schema:ListItem ; schema:name "Präsentation und Diskussion"@de ; schema:position 2 . </v>
      </c>
      <c r="J8" t="s">
        <v>1002</v>
      </c>
      <c r="K8" s="9" t="str">
        <f t="shared" si="5"/>
        <v xml:space="preserve">module:Exam03_EnIK a schema:ListItem ; schema:name "Klausur "@de ; schema:position 3 . </v>
      </c>
      <c r="M8" s="9" t="str">
        <f t="shared" si="6"/>
        <v/>
      </c>
      <c r="O8" t="str">
        <f t="shared" si="0"/>
        <v xml:space="preserve">module:Exam01_EnIK a schema:ListItem ; schema:name "Kombination aus:CV, Bewerbung und Handout auf Englisch"@de ; schema:position 1 . module:Exam02_EnIK a schema:ListItem ; schema:name "Präsentation und Diskussion"@de ; schema:position 2 . module:Exam03_EnIK a schema:ListItem ; schema:name "Klausur "@de ; schema:position 3 . </v>
      </c>
      <c r="P8" t="str">
        <f t="shared" si="7"/>
        <v xml:space="preserve">module:EnIK module:about_Exam module:Exam_EnIK . module:Exam_EnIK a schema:ItemList ; schema:identifier "Exam" ; schema:name "Studien-/Prüfungsleistungen EnIK" ; schema:itemListElement module:Exam01_EnIK, module:Exam02_EnIK, module:Exam03_EnIK . module:Exam01_EnIK a schema:ListItem ; schema:name "Kombination aus:CV, Bewerbung und Handout auf Englisch"@de ; schema:position 1 . module:Exam02_EnIK a schema:ListItem ; schema:name "Präsentation und Diskussion"@de ; schema:position 2 . module:Exam03_EnIK a schema:ListItem ; schema:name "Klausur "@de ; schema:position 3 . </v>
      </c>
    </row>
    <row r="9" spans="1:16" x14ac:dyDescent="0.35">
      <c r="A9" s="11" t="s">
        <v>814</v>
      </c>
      <c r="B9" s="4" t="s">
        <v>530</v>
      </c>
      <c r="C9" s="25" t="s">
        <v>725</v>
      </c>
      <c r="D9" t="str">
        <f t="shared" si="1"/>
        <v xml:space="preserve">module:MIK2 module:about_Exam module:Exam_MIK2 . module:Exam_MIK2 a schema:ItemList ; schema:identifier "Exam" ; schema:name "Studien-/Prüfungsleistungen MIK2" </v>
      </c>
      <c r="E9" t="str">
        <f t="shared" si="2"/>
        <v xml:space="preserve">; schema:itemListElement module:Exam01_MIK2, module:Exam02_MIK2 . </v>
      </c>
      <c r="F9" t="s">
        <v>996</v>
      </c>
      <c r="G9" s="9" t="str">
        <f t="shared" si="3"/>
        <v xml:space="preserve">module:Exam01_MIK2 a schema:ListItem ; schema:name "Klausur"@de ; schema:position 1 . </v>
      </c>
      <c r="H9" t="s">
        <v>997</v>
      </c>
      <c r="I9" s="9" t="str">
        <f t="shared" si="4"/>
        <v xml:space="preserve">module:Exam02_MIK2 a schema:ListItem ; schema:name "Semesterbegleitende Leistungen können in die Bewertung einbezogen werden"@de ; schema:position 2 . </v>
      </c>
      <c r="K9" s="9" t="str">
        <f t="shared" si="5"/>
        <v/>
      </c>
      <c r="M9" s="9" t="str">
        <f t="shared" si="6"/>
        <v/>
      </c>
      <c r="O9" t="str">
        <f t="shared" si="0"/>
        <v xml:space="preserve">module:Exam01_MIK2 a schema:ListItem ; schema:name "Klausur"@de ; schema:position 1 . module:Exam02_MIK2 a schema:ListItem ; schema:name "Semesterbegleitende Leistungen können in die Bewertung einbezogen werden"@de ; schema:position 2 . </v>
      </c>
      <c r="P9" t="str">
        <f t="shared" si="7"/>
        <v xml:space="preserve">module:MIK2 module:about_Exam module:Exam_MIK2 . module:Exam_MIK2 a schema:ItemList ; schema:identifier "Exam" ; schema:name "Studien-/Prüfungsleistungen MIK2" ; schema:itemListElement module:Exam01_MIK2, module:Exam02_MIK2 . module:Exam01_MIK2 a schema:ListItem ; schema:name "Klausur"@de ; schema:position 1 . module:Exam02_MIK2 a schema:ListItem ; schema:name "Semesterbegleitende Leistungen können in die Bewertung einbezogen werden"@de ; schema:position 2 . </v>
      </c>
    </row>
    <row r="10" spans="1:16" x14ac:dyDescent="0.35">
      <c r="A10" s="11" t="s">
        <v>815</v>
      </c>
      <c r="B10" s="4" t="s">
        <v>523</v>
      </c>
      <c r="C10" s="25" t="s">
        <v>725</v>
      </c>
      <c r="D10" t="str">
        <f t="shared" si="1"/>
        <v xml:space="preserve">module:FSAT module:about_Exam module:Exam_FSAT . module:Exam_FSAT a schema:ItemList ; schema:identifier "Exam" ; schema:name "Studien-/Prüfungsleistungen FSAT" </v>
      </c>
      <c r="E10" t="str">
        <f t="shared" si="2"/>
        <v xml:space="preserve">; schema:itemListElement module:Exam01_FSAT . </v>
      </c>
      <c r="F10" t="s">
        <v>996</v>
      </c>
      <c r="G10" s="9" t="str">
        <f t="shared" si="3"/>
        <v xml:space="preserve">module:Exam01_FSAT a schema:ListItem ; schema:name "Klausur"@de ; schema:position 1 . </v>
      </c>
      <c r="I10" s="9" t="str">
        <f t="shared" si="4"/>
        <v/>
      </c>
      <c r="K10" s="9" t="str">
        <f t="shared" si="5"/>
        <v/>
      </c>
      <c r="M10" s="9" t="str">
        <f t="shared" si="6"/>
        <v/>
      </c>
      <c r="O10" t="str">
        <f t="shared" si="0"/>
        <v xml:space="preserve">module:Exam01_FSAT a schema:ListItem ; schema:name "Klausur"@de ; schema:position 1 . </v>
      </c>
      <c r="P10" t="str">
        <f t="shared" si="7"/>
        <v xml:space="preserve">module:FSAT module:about_Exam module:Exam_FSAT . module:Exam_FSAT a schema:ItemList ; schema:identifier "Exam" ; schema:name "Studien-/Prüfungsleistungen FSAT" ; schema:itemListElement module:Exam01_FSAT . module:Exam01_FSAT a schema:ListItem ; schema:name "Klausur"@de ; schema:position 1 . </v>
      </c>
    </row>
    <row r="11" spans="1:16" x14ac:dyDescent="0.35">
      <c r="A11" s="11" t="s">
        <v>816</v>
      </c>
      <c r="B11" s="4" t="s">
        <v>471</v>
      </c>
      <c r="C11" s="25" t="s">
        <v>725</v>
      </c>
      <c r="D11" t="str">
        <f t="shared" si="1"/>
        <v xml:space="preserve">module:BSWC module:about_Exam module:Exam_BSWC . module:Exam_BSWC a schema:ItemList ; schema:identifier "Exam" ; schema:name "Studien-/Prüfungsleistungen BSWC" </v>
      </c>
      <c r="E11" t="str">
        <f t="shared" si="2"/>
        <v xml:space="preserve">; schema:itemListElement module:Exam01_BSWC, module:Exam02_BSWC . </v>
      </c>
      <c r="F11" t="s">
        <v>996</v>
      </c>
      <c r="G11" s="9" t="str">
        <f t="shared" si="3"/>
        <v xml:space="preserve">module:Exam01_BSWC a schema:ListItem ; schema:name "Klausur"@de ; schema:position 1 . </v>
      </c>
      <c r="H11" t="s">
        <v>997</v>
      </c>
      <c r="I11" s="9" t="str">
        <f t="shared" si="4"/>
        <v xml:space="preserve">module:Exam02_BSWC a schema:ListItem ; schema:name "Semesterbegleitende Leistungen können in die Bewertung einbezogen werden"@de ; schema:position 2 . </v>
      </c>
      <c r="K11" s="9" t="str">
        <f t="shared" si="5"/>
        <v/>
      </c>
      <c r="M11" s="9" t="str">
        <f t="shared" si="6"/>
        <v/>
      </c>
      <c r="O11" t="str">
        <f t="shared" si="0"/>
        <v xml:space="preserve">module:Exam01_BSWC a schema:ListItem ; schema:name "Klausur"@de ; schema:position 1 . module:Exam02_BSWC a schema:ListItem ; schema:name "Semesterbegleitende Leistungen können in die Bewertung einbezogen werden"@de ; schema:position 2 . </v>
      </c>
      <c r="P11" t="str">
        <f t="shared" si="7"/>
        <v xml:space="preserve">module:BSWC module:about_Exam module:Exam_BSWC . module:Exam_BSWC a schema:ItemList ; schema:identifier "Exam" ; schema:name "Studien-/Prüfungsleistungen BSWC" ; schema:itemListElement module:Exam01_BSWC, module:Exam02_BSWC . module:Exam01_BSWC a schema:ListItem ; schema:name "Klausur"@de ; schema:position 1 . module:Exam02_BSWC a schema:ListItem ; schema:name "Semesterbegleitende Leistungen können in die Bewertung einbezogen werden"@de ; schema:position 2 . </v>
      </c>
    </row>
    <row r="12" spans="1:16" x14ac:dyDescent="0.35">
      <c r="A12" s="11" t="s">
        <v>817</v>
      </c>
      <c r="B12" s="4" t="s">
        <v>509</v>
      </c>
      <c r="C12" s="25" t="s">
        <v>725</v>
      </c>
      <c r="D12" t="str">
        <f t="shared" si="1"/>
        <v xml:space="preserve">module:PIK2 module:about_Exam module:Exam_PIK2 . module:Exam_PIK2 a schema:ItemList ; schema:identifier "Exam" ; schema:name "Studien-/Prüfungsleistungen PIK2" </v>
      </c>
      <c r="E12" t="str">
        <f t="shared" si="2"/>
        <v xml:space="preserve">; schema:itemListElement module:Exam01_PIK2, module:Exam02_PIK2 . </v>
      </c>
      <c r="F12" t="s">
        <v>996</v>
      </c>
      <c r="G12" s="9" t="str">
        <f t="shared" si="3"/>
        <v xml:space="preserve">module:Exam01_PIK2 a schema:ListItem ; schema:name "Klausur"@de ; schema:position 1 . </v>
      </c>
      <c r="H12" t="s">
        <v>997</v>
      </c>
      <c r="I12" s="9" t="str">
        <f t="shared" si="4"/>
        <v xml:space="preserve">module:Exam02_PIK2 a schema:ListItem ; schema:name "Semesterbegleitende Leistungen können in die Bewertung einbezogen werden"@de ; schema:position 2 . </v>
      </c>
      <c r="K12" s="9" t="str">
        <f t="shared" si="5"/>
        <v/>
      </c>
      <c r="M12" s="9" t="str">
        <f t="shared" si="6"/>
        <v/>
      </c>
      <c r="O12" t="str">
        <f t="shared" si="0"/>
        <v xml:space="preserve">module:Exam01_PIK2 a schema:ListItem ; schema:name "Klausur"@de ; schema:position 1 . module:Exam02_PIK2 a schema:ListItem ; schema:name "Semesterbegleitende Leistungen können in die Bewertung einbezogen werden"@de ; schema:position 2 . </v>
      </c>
      <c r="P12" t="str">
        <f t="shared" si="7"/>
        <v xml:space="preserve">module:PIK2 module:about_Exam module:Exam_PIK2 . module:Exam_PIK2 a schema:ItemList ; schema:identifier "Exam" ; schema:name "Studien-/Prüfungsleistungen PIK2" ; schema:itemListElement module:Exam01_PIK2, module:Exam02_PIK2 . module:Exam01_PIK2 a schema:ListItem ; schema:name "Klausur"@de ; schema:position 1 . module:Exam02_PIK2 a schema:ListItem ; schema:name "Semesterbegleitende Leistungen können in die Bewertung einbezogen werden"@de ; schema:position 2 . </v>
      </c>
    </row>
    <row r="13" spans="1:16" x14ac:dyDescent="0.35">
      <c r="A13" s="11" t="s">
        <v>818</v>
      </c>
      <c r="B13" s="4" t="s">
        <v>501</v>
      </c>
      <c r="C13" s="25" t="s">
        <v>725</v>
      </c>
      <c r="D13" t="str">
        <f t="shared" si="1"/>
        <v xml:space="preserve">module:ReOr module:about_Exam module:Exam_ReOr . module:Exam_ReOr a schema:ItemList ; schema:identifier "Exam" ; schema:name "Studien-/Prüfungsleistungen ReOr" </v>
      </c>
      <c r="E13" t="str">
        <f t="shared" si="2"/>
        <v xml:space="preserve">; schema:itemListElement module:Exam01_ReOr, module:Exam02_ReOr . </v>
      </c>
      <c r="F13" t="s">
        <v>996</v>
      </c>
      <c r="G13" s="9" t="str">
        <f t="shared" si="3"/>
        <v xml:space="preserve">module:Exam01_ReOr a schema:ListItem ; schema:name "Klausur"@de ; schema:position 1 . </v>
      </c>
      <c r="H13" t="s">
        <v>997</v>
      </c>
      <c r="I13" s="9" t="str">
        <f t="shared" si="4"/>
        <v xml:space="preserve">module:Exam02_ReOr a schema:ListItem ; schema:name "Semesterbegleitende Leistungen können in die Bewertung einbezogen werden"@de ; schema:position 2 . </v>
      </c>
      <c r="K13" s="9" t="str">
        <f t="shared" si="5"/>
        <v/>
      </c>
      <c r="M13" s="9" t="str">
        <f t="shared" si="6"/>
        <v/>
      </c>
      <c r="O13" t="str">
        <f t="shared" si="0"/>
        <v xml:space="preserve">module:Exam01_ReOr a schema:ListItem ; schema:name "Klausur"@de ; schema:position 1 . module:Exam02_ReOr a schema:ListItem ; schema:name "Semesterbegleitende Leistungen können in die Bewertung einbezogen werden"@de ; schema:position 2 . </v>
      </c>
      <c r="P13" t="str">
        <f t="shared" si="7"/>
        <v xml:space="preserve">module:ReOr module:about_Exam module:Exam_ReOr . module:Exam_ReOr a schema:ItemList ; schema:identifier "Exam" ; schema:name "Studien-/Prüfungsleistungen ReOr" ; schema:itemListElement module:Exam01_ReOr, module:Exam02_ReOr . module:Exam01_ReOr a schema:ListItem ; schema:name "Klausur"@de ; schema:position 1 . module:Exam02_ReOr a schema:ListItem ; schema:name "Semesterbegleitende Leistungen können in die Bewertung einbezogen werden"@de ; schema:position 2 . </v>
      </c>
    </row>
    <row r="14" spans="1:16" x14ac:dyDescent="0.35">
      <c r="A14" s="11" t="s">
        <v>819</v>
      </c>
      <c r="B14" s="4" t="s">
        <v>496</v>
      </c>
      <c r="C14" s="25" t="s">
        <v>725</v>
      </c>
      <c r="D14" t="str">
        <f t="shared" si="1"/>
        <v xml:space="preserve">module:MGMD module:about_Exam module:Exam_MGMD . module:Exam_MGMD a schema:ItemList ; schema:identifier "Exam" ; schema:name "Studien-/Prüfungsleistungen MGMD" </v>
      </c>
      <c r="E14" t="str">
        <f t="shared" si="2"/>
        <v xml:space="preserve">; schema:itemListElement module:Exam01_MGMD, module:Exam02_MGMD . </v>
      </c>
      <c r="F14" t="s">
        <v>1003</v>
      </c>
      <c r="G14" s="9" t="str">
        <f t="shared" si="3"/>
        <v xml:space="preserve">module:Exam01_MGMD a schema:ListItem ; schema:name "Belegarbeit mit mündlichem Gespräch"@de ; schema:position 1 . </v>
      </c>
      <c r="H14" t="s">
        <v>997</v>
      </c>
      <c r="I14" s="9" t="str">
        <f t="shared" si="4"/>
        <v xml:space="preserve">module:Exam02_MGMD a schema:ListItem ; schema:name "Semesterbegleitende Leistungen können in die Bewertung einbezogen werden"@de ; schema:position 2 . </v>
      </c>
      <c r="K14" s="9" t="str">
        <f t="shared" si="5"/>
        <v/>
      </c>
      <c r="M14" s="9" t="str">
        <f t="shared" si="6"/>
        <v/>
      </c>
      <c r="O14" t="str">
        <f t="shared" si="0"/>
        <v xml:space="preserve">module:Exam01_MGMD a schema:ListItem ; schema:name "Belegarbeit mit mündlichem Gespräch"@de ; schema:position 1 . module:Exam02_MGMD a schema:ListItem ; schema:name "Semesterbegleitende Leistungen können in die Bewertung einbezogen werden"@de ; schema:position 2 . </v>
      </c>
      <c r="P14" t="str">
        <f t="shared" si="7"/>
        <v xml:space="preserve">module:MGMD module:about_Exam module:Exam_MGMD . module:Exam_MGMD a schema:ItemList ; schema:identifier "Exam" ; schema:name "Studien-/Prüfungsleistungen MGMD" ; schema:itemListElement module:Exam01_MGMD, module:Exam02_MGMD . module:Exam01_MGMD a schema:ListItem ; schema:name "Belegarbeit mit mündlichem Gespräch"@de ; schema:position 1 . module:Exam02_MGMD a schema:ListItem ; schema:name "Semesterbegleitende Leistungen können in die Bewertung einbezogen werden"@de ; schema:position 2 . </v>
      </c>
    </row>
    <row r="15" spans="1:16" x14ac:dyDescent="0.35">
      <c r="A15" s="11" t="s">
        <v>820</v>
      </c>
      <c r="B15" s="4" t="s">
        <v>490</v>
      </c>
      <c r="C15" s="25" t="s">
        <v>725</v>
      </c>
      <c r="D15" t="str">
        <f t="shared" si="1"/>
        <v xml:space="preserve">module:MIK3 module:about_Exam module:Exam_MIK3 . module:Exam_MIK3 a schema:ItemList ; schema:identifier "Exam" ; schema:name "Studien-/Prüfungsleistungen MIK3" </v>
      </c>
      <c r="E15" t="str">
        <f t="shared" si="2"/>
        <v xml:space="preserve">; schema:itemListElement module:Exam01_MIK3, module:Exam02_MIK3 . </v>
      </c>
      <c r="F15" t="s">
        <v>996</v>
      </c>
      <c r="G15" s="9" t="str">
        <f t="shared" si="3"/>
        <v xml:space="preserve">module:Exam01_MIK3 a schema:ListItem ; schema:name "Klausur"@de ; schema:position 1 . </v>
      </c>
      <c r="H15" t="s">
        <v>997</v>
      </c>
      <c r="I15" s="9" t="str">
        <f t="shared" si="4"/>
        <v xml:space="preserve">module:Exam02_MIK3 a schema:ListItem ; schema:name "Semesterbegleitende Leistungen können in die Bewertung einbezogen werden"@de ; schema:position 2 . </v>
      </c>
      <c r="K15" s="9" t="str">
        <f t="shared" si="5"/>
        <v/>
      </c>
      <c r="M15" s="9" t="str">
        <f t="shared" si="6"/>
        <v/>
      </c>
      <c r="O15" t="str">
        <f t="shared" si="0"/>
        <v xml:space="preserve">module:Exam01_MIK3 a schema:ListItem ; schema:name "Klausur"@de ; schema:position 1 . module:Exam02_MIK3 a schema:ListItem ; schema:name "Semesterbegleitende Leistungen können in die Bewertung einbezogen werden"@de ; schema:position 2 . </v>
      </c>
      <c r="P15" t="str">
        <f t="shared" si="7"/>
        <v xml:space="preserve">module:MIK3 module:about_Exam module:Exam_MIK3 . module:Exam_MIK3 a schema:ItemList ; schema:identifier "Exam" ; schema:name "Studien-/Prüfungsleistungen MIK3" ; schema:itemListElement module:Exam01_MIK3, module:Exam02_MIK3 . module:Exam01_MIK3 a schema:ListItem ; schema:name "Klausur"@de ; schema:position 1 . module:Exam02_MIK3 a schema:ListItem ; schema:name "Semesterbegleitende Leistungen können in die Bewertung einbezogen werden"@de ; schema:position 2 . </v>
      </c>
    </row>
    <row r="16" spans="1:16" x14ac:dyDescent="0.35">
      <c r="A16" s="11" t="s">
        <v>821</v>
      </c>
      <c r="B16" s="4" t="s">
        <v>481</v>
      </c>
      <c r="C16" s="25" t="s">
        <v>725</v>
      </c>
      <c r="D16" t="str">
        <f t="shared" si="1"/>
        <v xml:space="preserve">module:DBIK module:about_Exam module:Exam_DBIK . module:Exam_DBIK a schema:ItemList ; schema:identifier "Exam" ; schema:name "Studien-/Prüfungsleistungen DBIK" </v>
      </c>
      <c r="E16" t="str">
        <f t="shared" si="2"/>
        <v xml:space="preserve">; schema:itemListElement module:Exam01_DBIK, module:Exam02_DBIK . </v>
      </c>
      <c r="F16" t="s">
        <v>996</v>
      </c>
      <c r="G16" s="9" t="str">
        <f t="shared" si="3"/>
        <v xml:space="preserve">module:Exam01_DBIK a schema:ListItem ; schema:name "Klausur"@de ; schema:position 1 . </v>
      </c>
      <c r="H16" t="s">
        <v>997</v>
      </c>
      <c r="I16" s="9" t="str">
        <f t="shared" si="4"/>
        <v xml:space="preserve">module:Exam02_DBIK a schema:ListItem ; schema:name "Semesterbegleitende Leistungen können in die Bewertung einbezogen werden"@de ; schema:position 2 . </v>
      </c>
      <c r="K16" s="9" t="str">
        <f t="shared" si="5"/>
        <v/>
      </c>
      <c r="M16" s="9" t="str">
        <f t="shared" si="6"/>
        <v/>
      </c>
      <c r="O16" t="str">
        <f t="shared" si="0"/>
        <v xml:space="preserve">module:Exam01_DBIK a schema:ListItem ; schema:name "Klausur"@de ; schema:position 1 . module:Exam02_DBIK a schema:ListItem ; schema:name "Semesterbegleitende Leistungen können in die Bewertung einbezogen werden"@de ; schema:position 2 . </v>
      </c>
      <c r="P16" t="str">
        <f t="shared" si="7"/>
        <v xml:space="preserve">module:DBIK module:about_Exam module:Exam_DBIK . module:Exam_DBIK a schema:ItemList ; schema:identifier "Exam" ; schema:name "Studien-/Prüfungsleistungen DBIK" ; schema:itemListElement module:Exam01_DBIK, module:Exam02_DBIK . module:Exam01_DBIK a schema:ListItem ; schema:name "Klausur"@de ; schema:position 1 . module:Exam02_DBIK a schema:ListItem ; schema:name "Semesterbegleitende Leistungen können in die Bewertung einbezogen werden"@de ; schema:position 2 . </v>
      </c>
    </row>
    <row r="17" spans="1:16" x14ac:dyDescent="0.35">
      <c r="A17" s="11" t="s">
        <v>822</v>
      </c>
      <c r="B17" s="4" t="s">
        <v>475</v>
      </c>
      <c r="C17" s="25" t="s">
        <v>725</v>
      </c>
      <c r="D17" t="str">
        <f t="shared" si="1"/>
        <v xml:space="preserve">module:BSRN module:about_Exam module:Exam_BSRN . module:Exam_BSRN a schema:ItemList ; schema:identifier "Exam" ; schema:name "Studien-/Prüfungsleistungen BSRN" </v>
      </c>
      <c r="E17" t="str">
        <f t="shared" si="2"/>
        <v xml:space="preserve">; schema:itemListElement module:Exam01_BSRN, module:Exam02_BSRN . </v>
      </c>
      <c r="F17" t="s">
        <v>996</v>
      </c>
      <c r="G17" s="9" t="str">
        <f t="shared" si="3"/>
        <v xml:space="preserve">module:Exam01_BSRN a schema:ListItem ; schema:name "Klausur"@de ; schema:position 1 . </v>
      </c>
      <c r="H17" t="s">
        <v>997</v>
      </c>
      <c r="I17" s="9" t="str">
        <f t="shared" si="4"/>
        <v xml:space="preserve">module:Exam02_BSRN a schema:ListItem ; schema:name "Semesterbegleitende Leistungen können in die Bewertung einbezogen werden"@de ; schema:position 2 . </v>
      </c>
      <c r="K17" s="9" t="str">
        <f t="shared" si="5"/>
        <v/>
      </c>
      <c r="M17" s="9" t="str">
        <f t="shared" si="6"/>
        <v/>
      </c>
      <c r="O17" t="str">
        <f t="shared" si="0"/>
        <v xml:space="preserve">module:Exam01_BSRN a schema:ListItem ; schema:name "Klausur"@de ; schema:position 1 . module:Exam02_BSRN a schema:ListItem ; schema:name "Semesterbegleitende Leistungen können in die Bewertung einbezogen werden"@de ; schema:position 2 . </v>
      </c>
      <c r="P17" t="str">
        <f t="shared" si="7"/>
        <v xml:space="preserve">module:BSRN module:about_Exam module:Exam_BSRN . module:Exam_BSRN a schema:ItemList ; schema:identifier "Exam" ; schema:name "Studien-/Prüfungsleistungen BSRN" ; schema:itemListElement module:Exam01_BSRN, module:Exam02_BSRN . module:Exam01_BSRN a schema:ListItem ; schema:name "Klausur"@de ; schema:position 1 . module:Exam02_BSRN a schema:ListItem ; schema:name "Semesterbegleitende Leistungen können in die Bewertung einbezogen werden"@de ; schema:position 2 . </v>
      </c>
    </row>
    <row r="18" spans="1:16" x14ac:dyDescent="0.35">
      <c r="A18" s="11" t="s">
        <v>823</v>
      </c>
      <c r="B18" s="4" t="s">
        <v>466</v>
      </c>
      <c r="C18" s="25" t="s">
        <v>725</v>
      </c>
      <c r="D18" t="str">
        <f t="shared" si="1"/>
        <v xml:space="preserve">module:PIK3 module:about_Exam module:Exam_PIK3 . module:Exam_PIK3 a schema:ItemList ; schema:identifier "Exam" ; schema:name "Studien-/Prüfungsleistungen PIK3" </v>
      </c>
      <c r="E18" t="str">
        <f t="shared" si="2"/>
        <v xml:space="preserve">; schema:itemListElement module:Exam01_PIK3, module:Exam02_PIK3 . </v>
      </c>
      <c r="F18" t="s">
        <v>1004</v>
      </c>
      <c r="G18" s="9" t="str">
        <f t="shared" si="3"/>
        <v xml:space="preserve">module:Exam01_PIK3 a schema:ListItem ; schema:name "Klausur (120 Minuten)"@de ; schema:position 1 . </v>
      </c>
      <c r="H18" t="s">
        <v>1005</v>
      </c>
      <c r="I18" s="9" t="str">
        <f t="shared" si="4"/>
        <v xml:space="preserve">module:Exam02_PIK3 a schema:ListItem ; schema:name "Semesterbegleitende Leistungen Bewertung einbezogen werden"@de ; schema:position 2 . </v>
      </c>
      <c r="K18" s="9" t="str">
        <f t="shared" si="5"/>
        <v/>
      </c>
      <c r="M18" s="9" t="str">
        <f t="shared" si="6"/>
        <v/>
      </c>
      <c r="O18" t="str">
        <f t="shared" si="0"/>
        <v xml:space="preserve">module:Exam01_PIK3 a schema:ListItem ; schema:name "Klausur (120 Minuten)"@de ; schema:position 1 . module:Exam02_PIK3 a schema:ListItem ; schema:name "Semesterbegleitende Leistungen Bewertung einbezogen werden"@de ; schema:position 2 . </v>
      </c>
      <c r="P18" t="str">
        <f t="shared" si="7"/>
        <v xml:space="preserve">module:PIK3 module:about_Exam module:Exam_PIK3 . module:Exam_PIK3 a schema:ItemList ; schema:identifier "Exam" ; schema:name "Studien-/Prüfungsleistungen PIK3" ; schema:itemListElement module:Exam01_PIK3, module:Exam02_PIK3 . module:Exam01_PIK3 a schema:ListItem ; schema:name "Klausur (120 Minuten)"@de ; schema:position 1 . module:Exam02_PIK3 a schema:ListItem ; schema:name "Semesterbegleitende Leistungen Bewertung einbezogen werden"@de ; schema:position 2 . </v>
      </c>
    </row>
    <row r="19" spans="1:16" x14ac:dyDescent="0.35">
      <c r="A19" s="11" t="s">
        <v>824</v>
      </c>
      <c r="B19" s="4" t="s">
        <v>347</v>
      </c>
      <c r="C19" s="25" t="s">
        <v>725</v>
      </c>
      <c r="D19" t="str">
        <f t="shared" si="1"/>
        <v xml:space="preserve">module:GrSi module:about_Exam module:Exam_GrSi . module:Exam_GrSi a schema:ItemList ; schema:identifier "Exam" ; schema:name "Studien-/Prüfungsleistungen GrSi" </v>
      </c>
      <c r="E19" t="str">
        <f t="shared" si="2"/>
        <v xml:space="preserve">; schema:itemListElement module:Exam01_GrSi . </v>
      </c>
      <c r="F19" t="s">
        <v>996</v>
      </c>
      <c r="G19" s="9" t="str">
        <f t="shared" si="3"/>
        <v xml:space="preserve">module:Exam01_GrSi a schema:ListItem ; schema:name "Klausur"@de ; schema:position 1 . </v>
      </c>
      <c r="I19" s="9" t="str">
        <f t="shared" si="4"/>
        <v/>
      </c>
      <c r="K19" s="9" t="str">
        <f t="shared" si="5"/>
        <v/>
      </c>
      <c r="M19" s="9" t="str">
        <f t="shared" si="6"/>
        <v/>
      </c>
      <c r="O19" t="str">
        <f t="shared" si="0"/>
        <v xml:space="preserve">module:Exam01_GrSi a schema:ListItem ; schema:name "Klausur"@de ; schema:position 1 . </v>
      </c>
      <c r="P19" t="str">
        <f t="shared" si="7"/>
        <v xml:space="preserve">module:GrSi module:about_Exam module:Exam_GrSi . module:Exam_GrSi a schema:ItemList ; schema:identifier "Exam" ; schema:name "Studien-/Prüfungsleistungen GrSi" ; schema:itemListElement module:Exam01_GrSi . module:Exam01_GrSi a schema:ListItem ; schema:name "Klausur"@de ; schema:position 1 . </v>
      </c>
    </row>
    <row r="20" spans="1:16" x14ac:dyDescent="0.35">
      <c r="A20" s="11" t="s">
        <v>825</v>
      </c>
      <c r="B20" s="4" t="s">
        <v>450</v>
      </c>
      <c r="C20" s="25" t="s">
        <v>725</v>
      </c>
      <c r="D20" t="str">
        <f t="shared" si="1"/>
        <v xml:space="preserve">module:AlPP module:about_Exam module:Exam_AlPP . module:Exam_AlPP a schema:ItemList ; schema:identifier "Exam" ; schema:name "Studien-/Prüfungsleistungen AlPP" </v>
      </c>
      <c r="E20" t="str">
        <f t="shared" si="2"/>
        <v xml:space="preserve">; schema:itemListElement module:Exam01_AlPP, module:Exam02_AlPP . </v>
      </c>
      <c r="F20" t="s">
        <v>996</v>
      </c>
      <c r="G20" s="9" t="str">
        <f t="shared" si="3"/>
        <v xml:space="preserve">module:Exam01_AlPP a schema:ListItem ; schema:name "Klausur"@de ; schema:position 1 . </v>
      </c>
      <c r="H20" t="s">
        <v>997</v>
      </c>
      <c r="I20" s="9" t="str">
        <f t="shared" si="4"/>
        <v xml:space="preserve">module:Exam02_AlPP a schema:ListItem ; schema:name "Semesterbegleitende Leistungen können in die Bewertung einbezogen werden"@de ; schema:position 2 . </v>
      </c>
      <c r="K20" s="9" t="str">
        <f t="shared" si="5"/>
        <v/>
      </c>
      <c r="M20" s="9" t="str">
        <f t="shared" si="6"/>
        <v/>
      </c>
      <c r="O20" t="str">
        <f t="shared" si="0"/>
        <v xml:space="preserve">module:Exam01_AlPP a schema:ListItem ; schema:name "Klausur"@de ; schema:position 1 . module:Exam02_AlPP a schema:ListItem ; schema:name "Semesterbegleitende Leistungen können in die Bewertung einbezogen werden"@de ; schema:position 2 . </v>
      </c>
      <c r="P20" t="str">
        <f t="shared" si="7"/>
        <v xml:space="preserve">module:AlPP module:about_Exam module:Exam_AlPP . module:Exam_AlPP a schema:ItemList ; schema:identifier "Exam" ; schema:name "Studien-/Prüfungsleistungen AlPP" ; schema:itemListElement module:Exam01_AlPP, module:Exam02_AlPP . module:Exam01_AlPP a schema:ListItem ; schema:name "Klausur"@de ; schema:position 1 . module:Exam02_AlPP a schema:ListItem ; schema:name "Semesterbegleitende Leistungen können in die Bewertung einbezogen werden"@de ; schema:position 2 . </v>
      </c>
    </row>
    <row r="21" spans="1:16" x14ac:dyDescent="0.35">
      <c r="A21" s="11" t="s">
        <v>826</v>
      </c>
      <c r="B21" s="4" t="s">
        <v>443</v>
      </c>
      <c r="C21" s="25" t="s">
        <v>725</v>
      </c>
      <c r="D21" t="str">
        <f t="shared" si="1"/>
        <v xml:space="preserve">module:CoAn module:about_Exam module:Exam_CoAn . module:Exam_CoAn a schema:ItemList ; schema:identifier "Exam" ; schema:name "Studien-/Prüfungsleistungen CoAn" </v>
      </c>
      <c r="E21" t="str">
        <f t="shared" si="2"/>
        <v xml:space="preserve">; schema:itemListElement module:Exam01_CoAn, module:Exam02_CoAn . </v>
      </c>
      <c r="F21" t="s">
        <v>1003</v>
      </c>
      <c r="G21" s="9" t="str">
        <f t="shared" si="3"/>
        <v xml:space="preserve">module:Exam01_CoAn a schema:ListItem ; schema:name "Belegarbeit mit mündlichem Gespräch"@de ; schema:position 1 . </v>
      </c>
      <c r="H21" t="s">
        <v>997</v>
      </c>
      <c r="I21" s="9" t="str">
        <f t="shared" si="4"/>
        <v xml:space="preserve">module:Exam02_CoAn a schema:ListItem ; schema:name "Semesterbegleitende Leistungen können in die Bewertung einbezogen werden"@de ; schema:position 2 . </v>
      </c>
      <c r="K21" s="9" t="str">
        <f t="shared" si="5"/>
        <v/>
      </c>
      <c r="M21" s="9" t="str">
        <f t="shared" si="6"/>
        <v/>
      </c>
      <c r="O21" t="str">
        <f t="shared" si="0"/>
        <v xml:space="preserve">module:Exam01_CoAn a schema:ListItem ; schema:name "Belegarbeit mit mündlichem Gespräch"@de ; schema:position 1 . module:Exam02_CoAn a schema:ListItem ; schema:name "Semesterbegleitende Leistungen können in die Bewertung einbezogen werden"@de ; schema:position 2 . </v>
      </c>
      <c r="P21" t="str">
        <f t="shared" si="7"/>
        <v xml:space="preserve">module:CoAn module:about_Exam module:Exam_CoAn . module:Exam_CoAn a schema:ItemList ; schema:identifier "Exam" ; schema:name "Studien-/Prüfungsleistungen CoAn" ; schema:itemListElement module:Exam01_CoAn, module:Exam02_CoAn . module:Exam01_CoAn a schema:ListItem ; schema:name "Belegarbeit mit mündlichem Gespräch"@de ; schema:position 1 . module:Exam02_CoAn a schema:ListItem ; schema:name "Semesterbegleitende Leistungen können in die Bewertung einbezogen werden"@de ; schema:position 2 . </v>
      </c>
    </row>
    <row r="22" spans="1:16" x14ac:dyDescent="0.35">
      <c r="A22" s="11" t="s">
        <v>827</v>
      </c>
      <c r="B22" s="4" t="s">
        <v>439</v>
      </c>
      <c r="C22" s="25" t="s">
        <v>725</v>
      </c>
      <c r="D22" t="str">
        <f t="shared" si="1"/>
        <v xml:space="preserve">module:DVML module:about_Exam module:Exam_DVML . module:Exam_DVML a schema:ItemList ; schema:identifier "Exam" ; schema:name "Studien-/Prüfungsleistungen DVML" </v>
      </c>
      <c r="E22" t="str">
        <f t="shared" si="2"/>
        <v xml:space="preserve">; schema:itemListElement module:Exam01_DVML, module:Exam02_DVML . </v>
      </c>
      <c r="F22" t="s">
        <v>996</v>
      </c>
      <c r="G22" s="9" t="str">
        <f t="shared" si="3"/>
        <v xml:space="preserve">module:Exam01_DVML a schema:ListItem ; schema:name "Klausur"@de ; schema:position 1 . </v>
      </c>
      <c r="H22" t="s">
        <v>997</v>
      </c>
      <c r="I22" s="9" t="str">
        <f t="shared" si="4"/>
        <v xml:space="preserve">module:Exam02_DVML a schema:ListItem ; schema:name "Semesterbegleitende Leistungen können in die Bewertung einbezogen werden"@de ; schema:position 2 . </v>
      </c>
      <c r="K22" s="9" t="str">
        <f t="shared" si="5"/>
        <v/>
      </c>
      <c r="M22" s="9" t="str">
        <f t="shared" si="6"/>
        <v/>
      </c>
      <c r="O22" t="str">
        <f t="shared" si="0"/>
        <v xml:space="preserve">module:Exam01_DVML a schema:ListItem ; schema:name "Klausur"@de ; schema:position 1 . module:Exam02_DVML a schema:ListItem ; schema:name "Semesterbegleitende Leistungen können in die Bewertung einbezogen werden"@de ; schema:position 2 . </v>
      </c>
      <c r="P22" t="str">
        <f t="shared" si="7"/>
        <v xml:space="preserve">module:DVML module:about_Exam module:Exam_DVML . module:Exam_DVML a schema:ItemList ; schema:identifier "Exam" ; schema:name "Studien-/Prüfungsleistungen DVML" ; schema:itemListElement module:Exam01_DVML, module:Exam02_DVML . module:Exam01_DVML a schema:ListItem ; schema:name "Klausur"@de ; schema:position 1 . module:Exam02_DVML a schema:ListItem ; schema:name "Semesterbegleitende Leistungen können in die Bewertung einbezogen werden"@de ; schema:position 2 . </v>
      </c>
    </row>
    <row r="23" spans="1:16" x14ac:dyDescent="0.35">
      <c r="A23" s="11" t="s">
        <v>828</v>
      </c>
      <c r="B23" s="4" t="s">
        <v>431</v>
      </c>
      <c r="C23" s="25" t="s">
        <v>725</v>
      </c>
      <c r="D23" t="str">
        <f t="shared" si="1"/>
        <v xml:space="preserve">module:EfML module:about_Exam module:Exam_EfML . module:Exam_EfML a schema:ItemList ; schema:identifier "Exam" ; schema:name "Studien-/Prüfungsleistungen EfML" </v>
      </c>
      <c r="E23" t="str">
        <f t="shared" si="2"/>
        <v xml:space="preserve">; schema:itemListElement module:Exam01_EfML . </v>
      </c>
      <c r="F23" t="s">
        <v>996</v>
      </c>
      <c r="G23" s="9" t="str">
        <f t="shared" si="3"/>
        <v xml:space="preserve">module:Exam01_EfML a schema:ListItem ; schema:name "Klausur"@de ; schema:position 1 . </v>
      </c>
      <c r="I23" s="9" t="str">
        <f t="shared" si="4"/>
        <v/>
      </c>
      <c r="K23" s="9" t="str">
        <f t="shared" si="5"/>
        <v/>
      </c>
      <c r="M23" s="9" t="str">
        <f t="shared" si="6"/>
        <v/>
      </c>
      <c r="O23" t="str">
        <f t="shared" si="0"/>
        <v xml:space="preserve">module:Exam01_EfML a schema:ListItem ; schema:name "Klausur"@de ; schema:position 1 . </v>
      </c>
      <c r="P23" t="str">
        <f t="shared" si="7"/>
        <v xml:space="preserve">module:EfML module:about_Exam module:Exam_EfML . module:Exam_EfML a schema:ItemList ; schema:identifier "Exam" ; schema:name "Studien-/Prüfungsleistungen EfML" ; schema:itemListElement module:Exam01_EfML . module:Exam01_EfML a schema:ListItem ; schema:name "Klausur"@de ; schema:position 1 . </v>
      </c>
    </row>
    <row r="24" spans="1:16" x14ac:dyDescent="0.35">
      <c r="A24" s="11" t="s">
        <v>829</v>
      </c>
      <c r="B24" s="4" t="s">
        <v>303</v>
      </c>
      <c r="C24" s="25" t="s">
        <v>725</v>
      </c>
      <c r="D24" t="str">
        <f t="shared" si="1"/>
        <v xml:space="preserve">module:GlAV module:about_Exam module:Exam_GlAV . module:Exam_GlAV a schema:ItemList ; schema:identifier "Exam" ; schema:name "Studien-/Prüfungsleistungen GlAV" </v>
      </c>
      <c r="E24" t="str">
        <f t="shared" si="2"/>
        <v xml:space="preserve">; schema:itemListElement module:Exam01_GlAV, module:Exam02_GlAV . </v>
      </c>
      <c r="F24" t="s">
        <v>1003</v>
      </c>
      <c r="G24" s="9" t="str">
        <f t="shared" si="3"/>
        <v xml:space="preserve">module:Exam01_GlAV a schema:ListItem ; schema:name "Belegarbeit mit mündlichem Gespräch"@de ; schema:position 1 . </v>
      </c>
      <c r="H24" t="s">
        <v>997</v>
      </c>
      <c r="I24" s="9" t="str">
        <f t="shared" si="4"/>
        <v xml:space="preserve">module:Exam02_GlAV a schema:ListItem ; schema:name "Semesterbegleitende Leistungen können in die Bewertung einbezogen werden"@de ; schema:position 2 . </v>
      </c>
      <c r="K24" s="9" t="str">
        <f t="shared" si="5"/>
        <v/>
      </c>
      <c r="M24" s="9" t="str">
        <f t="shared" si="6"/>
        <v/>
      </c>
      <c r="O24" t="str">
        <f t="shared" si="0"/>
        <v xml:space="preserve">module:Exam01_GlAV a schema:ListItem ; schema:name "Belegarbeit mit mündlichem Gespräch"@de ; schema:position 1 . module:Exam02_GlAV a schema:ListItem ; schema:name "Semesterbegleitende Leistungen können in die Bewertung einbezogen werden"@de ; schema:position 2 . </v>
      </c>
      <c r="P24" t="str">
        <f t="shared" si="7"/>
        <v xml:space="preserve">module:GlAV module:about_Exam module:Exam_GlAV . module:Exam_GlAV a schema:ItemList ; schema:identifier "Exam" ; schema:name "Studien-/Prüfungsleistungen GlAV" ; schema:itemListElement module:Exam01_GlAV, module:Exam02_GlAV . module:Exam01_GlAV a schema:ListItem ; schema:name "Belegarbeit mit mündlichem Gespräch"@de ; schema:position 1 . module:Exam02_GlAV a schema:ListItem ; schema:name "Semesterbegleitende Leistungen können in die Bewertung einbezogen werden"@de ; schema:position 2 . </v>
      </c>
    </row>
    <row r="25" spans="1:16" x14ac:dyDescent="0.35">
      <c r="A25" s="11" t="s">
        <v>830</v>
      </c>
      <c r="B25" s="4" t="s">
        <v>416</v>
      </c>
      <c r="C25" s="25" t="s">
        <v>725</v>
      </c>
      <c r="D25" t="str">
        <f t="shared" si="1"/>
        <v xml:space="preserve">module:GlCC module:about_Exam module:Exam_GlCC . module:Exam_GlCC a schema:ItemList ; schema:identifier "Exam" ; schema:name "Studien-/Prüfungsleistungen GlCC" </v>
      </c>
      <c r="E25" t="str">
        <f t="shared" si="2"/>
        <v xml:space="preserve">; schema:itemListElement module:Exam01_GlCC, module:Exam02_GlCC . </v>
      </c>
      <c r="F25" t="s">
        <v>996</v>
      </c>
      <c r="G25" s="9" t="str">
        <f t="shared" si="3"/>
        <v xml:space="preserve">module:Exam01_GlCC a schema:ListItem ; schema:name "Klausur"@de ; schema:position 1 . </v>
      </c>
      <c r="H25" t="s">
        <v>997</v>
      </c>
      <c r="I25" s="9" t="str">
        <f t="shared" si="4"/>
        <v xml:space="preserve">module:Exam02_GlCC a schema:ListItem ; schema:name "Semesterbegleitende Leistungen können in die Bewertung einbezogen werden"@de ; schema:position 2 . </v>
      </c>
      <c r="K25" s="9" t="str">
        <f t="shared" si="5"/>
        <v/>
      </c>
      <c r="M25" s="9" t="str">
        <f t="shared" si="6"/>
        <v/>
      </c>
      <c r="O25" t="str">
        <f t="shared" si="0"/>
        <v xml:space="preserve">module:Exam01_GlCC a schema:ListItem ; schema:name "Klausur"@de ; schema:position 1 . module:Exam02_GlCC a schema:ListItem ; schema:name "Semesterbegleitende Leistungen können in die Bewertung einbezogen werden"@de ; schema:position 2 . </v>
      </c>
      <c r="P25" t="str">
        <f t="shared" si="7"/>
        <v xml:space="preserve">module:GlCC module:about_Exam module:Exam_GlCC . module:Exam_GlCC a schema:ItemList ; schema:identifier "Exam" ; schema:name "Studien-/Prüfungsleistungen GlCC" ; schema:itemListElement module:Exam01_GlCC, module:Exam02_GlCC . module:Exam01_GlCC a schema:ListItem ; schema:name "Klausur"@de ; schema:position 1 . module:Exam02_GlCC a schema:ListItem ; schema:name "Semesterbegleitende Leistungen können in die Bewertung einbezogen werden"@de ; schema:position 2 . </v>
      </c>
    </row>
    <row r="26" spans="1:16" x14ac:dyDescent="0.35">
      <c r="A26" s="11" t="s">
        <v>831</v>
      </c>
      <c r="B26" s="4" t="s">
        <v>409</v>
      </c>
      <c r="C26" s="25" t="s">
        <v>725</v>
      </c>
      <c r="D26" t="str">
        <f t="shared" si="1"/>
        <v xml:space="preserve">module:HuCI module:about_Exam module:Exam_HuCI . module:Exam_HuCI a schema:ItemList ; schema:identifier "Exam" ; schema:name "Studien-/Prüfungsleistungen HuCI" </v>
      </c>
      <c r="E26" t="str">
        <f t="shared" si="2"/>
        <v xml:space="preserve">; schema:itemListElement module:Exam01_HuCI, module:Exam02_HuCI . </v>
      </c>
      <c r="F26" t="s">
        <v>1003</v>
      </c>
      <c r="G26" s="9" t="str">
        <f t="shared" si="3"/>
        <v xml:space="preserve">module:Exam01_HuCI a schema:ListItem ; schema:name "Belegarbeit mit mündlichem Gespräch"@de ; schema:position 1 . </v>
      </c>
      <c r="H26" t="s">
        <v>997</v>
      </c>
      <c r="I26" s="9" t="str">
        <f t="shared" si="4"/>
        <v xml:space="preserve">module:Exam02_HuCI a schema:ListItem ; schema:name "Semesterbegleitende Leistungen können in die Bewertung einbezogen werden"@de ; schema:position 2 . </v>
      </c>
      <c r="K26" s="9" t="str">
        <f t="shared" si="5"/>
        <v/>
      </c>
      <c r="M26" s="9" t="str">
        <f t="shared" si="6"/>
        <v/>
      </c>
      <c r="O26" t="str">
        <f t="shared" si="0"/>
        <v xml:space="preserve">module:Exam01_HuCI a schema:ListItem ; schema:name "Belegarbeit mit mündlichem Gespräch"@de ; schema:position 1 . module:Exam02_HuCI a schema:ListItem ; schema:name "Semesterbegleitende Leistungen können in die Bewertung einbezogen werden"@de ; schema:position 2 . </v>
      </c>
      <c r="P26" t="str">
        <f t="shared" si="7"/>
        <v xml:space="preserve">module:HuCI module:about_Exam module:Exam_HuCI . module:Exam_HuCI a schema:ItemList ; schema:identifier "Exam" ; schema:name "Studien-/Prüfungsleistungen HuCI" ; schema:itemListElement module:Exam01_HuCI, module:Exam02_HuCI . module:Exam01_HuCI a schema:ListItem ; schema:name "Belegarbeit mit mündlichem Gespräch"@de ; schema:position 1 . module:Exam02_HuCI a schema:ListItem ; schema:name "Semesterbegleitende Leistungen können in die Bewertung einbezogen werden"@de ; schema:position 2 . </v>
      </c>
    </row>
    <row r="27" spans="1:16" x14ac:dyDescent="0.35">
      <c r="A27" s="11" t="s">
        <v>832</v>
      </c>
      <c r="B27" s="4" t="s">
        <v>401</v>
      </c>
      <c r="C27" s="25" t="s">
        <v>725</v>
      </c>
      <c r="D27" t="str">
        <f t="shared" si="1"/>
        <v xml:space="preserve">module:MiCT module:about_Exam module:Exam_MiCT . module:Exam_MiCT a schema:ItemList ; schema:identifier "Exam" ; schema:name "Studien-/Prüfungsleistungen MiCT" </v>
      </c>
      <c r="E27" t="str">
        <f t="shared" si="2"/>
        <v xml:space="preserve">; schema:itemListElement module:Exam01_MiCT, module:Exam02_MiCT . </v>
      </c>
      <c r="F27" t="s">
        <v>996</v>
      </c>
      <c r="G27" s="9" t="str">
        <f t="shared" si="3"/>
        <v xml:space="preserve">module:Exam01_MiCT a schema:ListItem ; schema:name "Klausur"@de ; schema:position 1 . </v>
      </c>
      <c r="H27" t="s">
        <v>997</v>
      </c>
      <c r="I27" s="9" t="str">
        <f t="shared" si="4"/>
        <v xml:space="preserve">module:Exam02_MiCT a schema:ListItem ; schema:name "Semesterbegleitende Leistungen können in die Bewertung einbezogen werden"@de ; schema:position 2 . </v>
      </c>
      <c r="K27" s="9" t="str">
        <f t="shared" si="5"/>
        <v/>
      </c>
      <c r="M27" s="9" t="str">
        <f t="shared" si="6"/>
        <v/>
      </c>
      <c r="O27" t="str">
        <f t="shared" si="0"/>
        <v xml:space="preserve">module:Exam01_MiCT a schema:ListItem ; schema:name "Klausur"@de ; schema:position 1 . module:Exam02_MiCT a schema:ListItem ; schema:name "Semesterbegleitende Leistungen können in die Bewertung einbezogen werden"@de ; schema:position 2 . </v>
      </c>
      <c r="P27" t="str">
        <f t="shared" si="7"/>
        <v xml:space="preserve">module:MiCT module:about_Exam module:Exam_MiCT . module:Exam_MiCT a schema:ItemList ; schema:identifier "Exam" ; schema:name "Studien-/Prüfungsleistungen MiCT" ; schema:itemListElement module:Exam01_MiCT, module:Exam02_MiCT . module:Exam01_MiCT a schema:ListItem ; schema:name "Klausur"@de ; schema:position 1 . module:Exam02_MiCT a schema:ListItem ; schema:name "Semesterbegleitende Leistungen können in die Bewertung einbezogen werden"@de ; schema:position 2 . </v>
      </c>
    </row>
    <row r="28" spans="1:16" x14ac:dyDescent="0.35">
      <c r="A28" s="11" t="s">
        <v>833</v>
      </c>
      <c r="B28" s="4" t="s">
        <v>394</v>
      </c>
      <c r="C28" s="25" t="s">
        <v>725</v>
      </c>
      <c r="D28" t="str">
        <f t="shared" si="1"/>
        <v xml:space="preserve">module:MiPr module:about_Exam module:Exam_MiPr . module:Exam_MiPr a schema:ItemList ; schema:identifier "Exam" ; schema:name "Studien-/Prüfungsleistungen MiPr" </v>
      </c>
      <c r="E28" t="str">
        <f t="shared" si="2"/>
        <v xml:space="preserve">; schema:itemListElement module:Exam01_MiPr, module:Exam02_MiPr . </v>
      </c>
      <c r="F28" t="s">
        <v>996</v>
      </c>
      <c r="G28" s="9" t="str">
        <f t="shared" si="3"/>
        <v xml:space="preserve">module:Exam01_MiPr a schema:ListItem ; schema:name "Klausur"@de ; schema:position 1 . </v>
      </c>
      <c r="H28" t="s">
        <v>997</v>
      </c>
      <c r="I28" s="9" t="str">
        <f t="shared" si="4"/>
        <v xml:space="preserve">module:Exam02_MiPr a schema:ListItem ; schema:name "Semesterbegleitende Leistungen können in die Bewertung einbezogen werden"@de ; schema:position 2 . </v>
      </c>
      <c r="K28" s="9" t="str">
        <f t="shared" si="5"/>
        <v/>
      </c>
      <c r="M28" s="9" t="str">
        <f t="shared" si="6"/>
        <v/>
      </c>
      <c r="O28" t="str">
        <f t="shared" si="0"/>
        <v xml:space="preserve">module:Exam01_MiPr a schema:ListItem ; schema:name "Klausur"@de ; schema:position 1 . module:Exam02_MiPr a schema:ListItem ; schema:name "Semesterbegleitende Leistungen können in die Bewertung einbezogen werden"@de ; schema:position 2 . </v>
      </c>
      <c r="P28" t="str">
        <f t="shared" si="7"/>
        <v xml:space="preserve">module:MiPr module:about_Exam module:Exam_MiPr . module:Exam_MiPr a schema:ItemList ; schema:identifier "Exam" ; schema:name "Studien-/Prüfungsleistungen MiPr" ; schema:itemListElement module:Exam01_MiPr, module:Exam02_MiPr . module:Exam01_MiPr a schema:ListItem ; schema:name "Klausur"@de ; schema:position 1 . module:Exam02_MiPr a schema:ListItem ; schema:name "Semesterbegleitende Leistungen können in die Bewertung einbezogen werden"@de ; schema:position 2 . </v>
      </c>
    </row>
    <row r="29" spans="1:16" x14ac:dyDescent="0.35">
      <c r="A29" s="11" t="s">
        <v>834</v>
      </c>
      <c r="B29" s="4" t="s">
        <v>387</v>
      </c>
      <c r="C29" s="25" t="s">
        <v>725</v>
      </c>
      <c r="D29" t="str">
        <f t="shared" si="1"/>
        <v xml:space="preserve">module:OpAl module:about_Exam module:Exam_OpAl . module:Exam_OpAl a schema:ItemList ; schema:identifier "Exam" ; schema:name "Studien-/Prüfungsleistungen OpAl" </v>
      </c>
      <c r="E29" t="str">
        <f t="shared" si="2"/>
        <v xml:space="preserve">; schema:itemListElement module:Exam01_OpAl, module:Exam02_OpAl, module:Exam03_OpAl . </v>
      </c>
      <c r="F29" t="s">
        <v>996</v>
      </c>
      <c r="G29" s="9" t="str">
        <f t="shared" si="3"/>
        <v xml:space="preserve">module:Exam01_OpAl a schema:ListItem ; schema:name "Klausur"@de ; schema:position 1 . </v>
      </c>
      <c r="H29" t="s">
        <v>1006</v>
      </c>
      <c r="I29" s="9" t="str">
        <f t="shared" si="4"/>
        <v xml:space="preserve">module:Exam02_OpAl a schema:ListItem ; schema:name "mündliche Prüfung"@de ; schema:position 2 . </v>
      </c>
      <c r="J29" t="s">
        <v>997</v>
      </c>
      <c r="K29" s="9" t="str">
        <f t="shared" si="5"/>
        <v xml:space="preserve">module:Exam03_OpAl a schema:ListItem ; schema:name "Semesterbegleitende Leistungen können in die Bewertung einbezogen werden"@de ; schema:position 3 . </v>
      </c>
      <c r="M29" s="9" t="str">
        <f t="shared" si="6"/>
        <v/>
      </c>
      <c r="O29" t="str">
        <f t="shared" si="0"/>
        <v xml:space="preserve">module:Exam01_OpAl a schema:ListItem ; schema:name "Klausur"@de ; schema:position 1 . module:Exam02_OpAl a schema:ListItem ; schema:name "mündliche Prüfung"@de ; schema:position 2 . module:Exam03_OpAl a schema:ListItem ; schema:name "Semesterbegleitende Leistungen können in die Bewertung einbezogen werden"@de ; schema:position 3 . </v>
      </c>
      <c r="P29" t="str">
        <f t="shared" si="7"/>
        <v xml:space="preserve">module:OpAl module:about_Exam module:Exam_OpAl . module:Exam_OpAl a schema:ItemList ; schema:identifier "Exam" ; schema:name "Studien-/Prüfungsleistungen OpAl" ; schema:itemListElement module:Exam01_OpAl, module:Exam02_OpAl, module:Exam03_OpAl . module:Exam01_OpAl a schema:ListItem ; schema:name "Klausur"@de ; schema:position 1 . module:Exam02_OpAl a schema:ListItem ; schema:name "mündliche Prüfung"@de ; schema:position 2 . module:Exam03_OpAl a schema:ListItem ; schema:name "Semesterbegleitende Leistungen können in die Bewertung einbezogen werden"@de ; schema:position 3 . </v>
      </c>
    </row>
    <row r="30" spans="1:16" x14ac:dyDescent="0.35">
      <c r="A30" s="11" t="s">
        <v>835</v>
      </c>
      <c r="B30" s="4" t="s">
        <v>378</v>
      </c>
      <c r="C30" s="25" t="s">
        <v>725</v>
      </c>
      <c r="D30" t="str">
        <f t="shared" si="1"/>
        <v xml:space="preserve">module:KoPr module:about_Exam module:Exam_KoPr . module:Exam_KoPr a schema:ItemList ; schema:identifier "Exam" ; schema:name "Studien-/Prüfungsleistungen KoPr" </v>
      </c>
      <c r="E30" t="str">
        <f t="shared" si="2"/>
        <v xml:space="preserve">; schema:itemListElement module:Exam01_KoPr . </v>
      </c>
      <c r="F30" t="s">
        <v>1007</v>
      </c>
      <c r="G30" s="9" t="str">
        <f t="shared" si="3"/>
        <v xml:space="preserve">module:Exam01_KoPr a schema:ListItem ; schema:name "Belegarbeit mit mündlichem Gespräch (ohne Benotung)"@de ; schema:position 1 . </v>
      </c>
      <c r="I30" s="9" t="str">
        <f t="shared" si="4"/>
        <v/>
      </c>
      <c r="K30" s="9" t="str">
        <f t="shared" si="5"/>
        <v/>
      </c>
      <c r="M30" s="9" t="str">
        <f t="shared" si="6"/>
        <v/>
      </c>
      <c r="O30" t="str">
        <f t="shared" si="0"/>
        <v xml:space="preserve">module:Exam01_KoPr a schema:ListItem ; schema:name "Belegarbeit mit mündlichem Gespräch (ohne Benotung)"@de ; schema:position 1 . </v>
      </c>
      <c r="P30" t="str">
        <f t="shared" si="7"/>
        <v xml:space="preserve">module:KoPr module:about_Exam module:Exam_KoPr . module:Exam_KoPr a schema:ItemList ; schema:identifier "Exam" ; schema:name "Studien-/Prüfungsleistungen KoPr" ; schema:itemListElement module:Exam01_KoPr . module:Exam01_KoPr a schema:ListItem ; schema:name "Belegarbeit mit mündlichem Gespräch (ohne Benotung)"@de ; schema:position 1 . </v>
      </c>
    </row>
    <row r="31" spans="1:16" x14ac:dyDescent="0.35">
      <c r="A31" s="11" t="s">
        <v>836</v>
      </c>
      <c r="B31" s="4" t="s">
        <v>367</v>
      </c>
      <c r="C31" s="25" t="s">
        <v>725</v>
      </c>
      <c r="D31" t="str">
        <f t="shared" si="1"/>
        <v xml:space="preserve">module:SEIK module:about_Exam module:Exam_SEIK . module:Exam_SEIK a schema:ItemList ; schema:identifier "Exam" ; schema:name "Studien-/Prüfungsleistungen SEIK" </v>
      </c>
      <c r="E31" t="str">
        <f t="shared" si="2"/>
        <v xml:space="preserve">; schema:itemListElement module:Exam01_SEIK, module:Exam02_SEIK . </v>
      </c>
      <c r="F31" t="s">
        <v>996</v>
      </c>
      <c r="G31" s="9" t="str">
        <f t="shared" si="3"/>
        <v xml:space="preserve">module:Exam01_SEIK a schema:ListItem ; schema:name "Klausur"@de ; schema:position 1 . </v>
      </c>
      <c r="H31" t="s">
        <v>997</v>
      </c>
      <c r="I31" s="9" t="str">
        <f t="shared" si="4"/>
        <v xml:space="preserve">module:Exam02_SEIK a schema:ListItem ; schema:name "Semesterbegleitende Leistungen können in die Bewertung einbezogen werden"@de ; schema:position 2 . </v>
      </c>
      <c r="K31" s="9" t="str">
        <f t="shared" si="5"/>
        <v/>
      </c>
      <c r="M31" s="9" t="str">
        <f t="shared" si="6"/>
        <v/>
      </c>
      <c r="O31" t="str">
        <f t="shared" si="0"/>
        <v xml:space="preserve">module:Exam01_SEIK a schema:ListItem ; schema:name "Klausur"@de ; schema:position 1 . module:Exam02_SEIK a schema:ListItem ; schema:name "Semesterbegleitende Leistungen können in die Bewertung einbezogen werden"@de ; schema:position 2 . </v>
      </c>
      <c r="P31" t="str">
        <f t="shared" si="7"/>
        <v xml:space="preserve">module:SEIK module:about_Exam module:Exam_SEIK . module:Exam_SEIK a schema:ItemList ; schema:identifier "Exam" ; schema:name "Studien-/Prüfungsleistungen SEIK" ; schema:itemListElement module:Exam01_SEIK, module:Exam02_SEIK . module:Exam01_SEIK a schema:ListItem ; schema:name "Klausur"@de ; schema:position 1 . module:Exam02_SEIK a schema:ListItem ; schema:name "Semesterbegleitende Leistungen können in die Bewertung einbezogen werden"@de ; schema:position 2 . </v>
      </c>
    </row>
    <row r="32" spans="1:16" x14ac:dyDescent="0.35">
      <c r="A32" s="11" t="s">
        <v>837</v>
      </c>
      <c r="B32" s="4" t="s">
        <v>360</v>
      </c>
      <c r="C32" s="25" t="s">
        <v>725</v>
      </c>
      <c r="D32" t="str">
        <f t="shared" si="1"/>
        <v xml:space="preserve">module:AKrG module:about_Exam module:Exam_AKrG . module:Exam_AKrG a schema:ItemList ; schema:identifier "Exam" ; schema:name "Studien-/Prüfungsleistungen AKrG" </v>
      </c>
      <c r="E32" t="str">
        <f t="shared" si="2"/>
        <v xml:space="preserve">; schema:itemListElement module:Exam01_AKrG, module:Exam02_AKrG . </v>
      </c>
      <c r="F32" t="s">
        <v>1008</v>
      </c>
      <c r="G32" s="9" t="str">
        <f t="shared" si="3"/>
        <v xml:space="preserve">module:Exam01_AKrG a schema:ListItem ; schema:name "Mündliche Prüfung"@de ; schema:position 1 . </v>
      </c>
      <c r="H32" t="s">
        <v>997</v>
      </c>
      <c r="I32" s="9" t="str">
        <f t="shared" si="4"/>
        <v xml:space="preserve">module:Exam02_AKrG a schema:ListItem ; schema:name "Semesterbegleitende Leistungen können in die Bewertung einbezogen werden"@de ; schema:position 2 . </v>
      </c>
      <c r="K32" s="9" t="str">
        <f t="shared" si="5"/>
        <v/>
      </c>
      <c r="M32" s="9" t="str">
        <f t="shared" si="6"/>
        <v/>
      </c>
      <c r="O32" t="str">
        <f t="shared" si="0"/>
        <v xml:space="preserve">module:Exam01_AKrG a schema:ListItem ; schema:name "Mündliche Prüfung"@de ; schema:position 1 . module:Exam02_AKrG a schema:ListItem ; schema:name "Semesterbegleitende Leistungen können in die Bewertung einbezogen werden"@de ; schema:position 2 . </v>
      </c>
      <c r="P32" t="str">
        <f t="shared" si="7"/>
        <v xml:space="preserve">module:AKrG module:about_Exam module:Exam_AKrG . module:Exam_AKrG a schema:ItemList ; schema:identifier "Exam" ; schema:name "Studien-/Prüfungsleistungen AKrG" ; schema:itemListElement module:Exam01_AKrG, module:Exam02_AKrG . module:Exam01_AKrG a schema:ListItem ; schema:name "Mündliche Prüfung"@de ; schema:position 1 . module:Exam02_AKrG a schema:ListItem ; schema:name "Semesterbegleitende Leistungen können in die Bewertung einbezogen werden"@de ; schema:position 2 . </v>
      </c>
    </row>
    <row r="33" spans="1:16" x14ac:dyDescent="0.35">
      <c r="A33" s="11" t="s">
        <v>838</v>
      </c>
      <c r="B33" s="4" t="s">
        <v>350</v>
      </c>
      <c r="C33" s="25" t="s">
        <v>725</v>
      </c>
      <c r="D33" t="str">
        <f t="shared" si="1"/>
        <v xml:space="preserve">module:BITS module:about_Exam module:Exam_BITS . module:Exam_BITS a schema:ItemList ; schema:identifier "Exam" ; schema:name "Studien-/Prüfungsleistungen BITS" </v>
      </c>
      <c r="E33" t="str">
        <f t="shared" si="2"/>
        <v xml:space="preserve">; schema:itemListElement module:Exam01_BITS, module:Exam02_BITS . </v>
      </c>
      <c r="F33" t="s">
        <v>996</v>
      </c>
      <c r="G33" s="9" t="str">
        <f t="shared" si="3"/>
        <v xml:space="preserve">module:Exam01_BITS a schema:ListItem ; schema:name "Klausur"@de ; schema:position 1 . </v>
      </c>
      <c r="H33" t="s">
        <v>997</v>
      </c>
      <c r="I33" s="9" t="str">
        <f t="shared" si="4"/>
        <v xml:space="preserve">module:Exam02_BITS a schema:ListItem ; schema:name "Semesterbegleitende Leistungen können in die Bewertung einbezogen werden"@de ; schema:position 2 . </v>
      </c>
      <c r="K33" s="9" t="str">
        <f t="shared" si="5"/>
        <v/>
      </c>
      <c r="M33" s="9" t="str">
        <f t="shared" si="6"/>
        <v/>
      </c>
      <c r="O33" t="str">
        <f t="shared" si="0"/>
        <v xml:space="preserve">module:Exam01_BITS a schema:ListItem ; schema:name "Klausur"@de ; schema:position 1 . module:Exam02_BITS a schema:ListItem ; schema:name "Semesterbegleitende Leistungen können in die Bewertung einbezogen werden"@de ; schema:position 2 . </v>
      </c>
      <c r="P33" t="str">
        <f t="shared" si="7"/>
        <v xml:space="preserve">module:BITS module:about_Exam module:Exam_BITS . module:Exam_BITS a schema:ItemList ; schema:identifier "Exam" ; schema:name "Studien-/Prüfungsleistungen BITS" ; schema:itemListElement module:Exam01_BITS, module:Exam02_BITS . module:Exam01_BITS a schema:ListItem ; schema:name "Klausur"@de ; schema:position 1 . module:Exam02_BITS a schema:ListItem ; schema:name "Semesterbegleitende Leistungen können in die Bewertung einbezogen werden"@de ; schema:position 2 . </v>
      </c>
    </row>
    <row r="34" spans="1:16" x14ac:dyDescent="0.35">
      <c r="A34" s="11" t="s">
        <v>839</v>
      </c>
      <c r="B34" s="4" t="s">
        <v>342</v>
      </c>
      <c r="C34" s="25" t="s">
        <v>725</v>
      </c>
      <c r="D34" t="str">
        <f t="shared" si="1"/>
        <v xml:space="preserve">module:CoGr module:about_Exam module:Exam_CoGr . module:Exam_CoGr a schema:ItemList ; schema:identifier "Exam" ; schema:name "Studien-/Prüfungsleistungen CoGr" </v>
      </c>
      <c r="E34" t="str">
        <f t="shared" si="2"/>
        <v xml:space="preserve">; schema:itemListElement module:Exam01_CoGr, module:Exam02_CoGr . </v>
      </c>
      <c r="F34" t="s">
        <v>996</v>
      </c>
      <c r="G34" s="9" t="str">
        <f t="shared" si="3"/>
        <v xml:space="preserve">module:Exam01_CoGr a schema:ListItem ; schema:name "Klausur"@de ; schema:position 1 . </v>
      </c>
      <c r="H34" t="s">
        <v>997</v>
      </c>
      <c r="I34" s="9" t="str">
        <f t="shared" si="4"/>
        <v xml:space="preserve">module:Exam02_CoGr a schema:ListItem ; schema:name "Semesterbegleitende Leistungen können in die Bewertung einbezogen werden"@de ; schema:position 2 . </v>
      </c>
      <c r="K34" s="9" t="str">
        <f t="shared" si="5"/>
        <v/>
      </c>
      <c r="M34" s="9" t="str">
        <f t="shared" si="6"/>
        <v/>
      </c>
      <c r="O34" t="str">
        <f t="shared" ref="O34:O65" si="8">_xlfn.CONCAT(G34,I34,K34,M34)</f>
        <v xml:space="preserve">module:Exam01_CoGr a schema:ListItem ; schema:name "Klausur"@de ; schema:position 1 . module:Exam02_CoGr a schema:ListItem ; schema:name "Semesterbegleitende Leistungen können in die Bewertung einbezogen werden"@de ; schema:position 2 . </v>
      </c>
      <c r="P34" t="str">
        <f t="shared" si="7"/>
        <v xml:space="preserve">module:CoGr module:about_Exam module:Exam_CoGr . module:Exam_CoGr a schema:ItemList ; schema:identifier "Exam" ; schema:name "Studien-/Prüfungsleistungen CoGr" ; schema:itemListElement module:Exam01_CoGr, module:Exam02_CoGr . module:Exam01_CoGr a schema:ListItem ; schema:name "Klausur"@de ; schema:position 1 . module:Exam02_CoGr a schema:ListItem ; schema:name "Semesterbegleitende Leistungen können in die Bewertung einbezogen werden"@de ; schema:position 2 . </v>
      </c>
    </row>
    <row r="35" spans="1:16" x14ac:dyDescent="0.35">
      <c r="A35" s="11" t="s">
        <v>840</v>
      </c>
      <c r="B35" s="4" t="s">
        <v>333</v>
      </c>
      <c r="C35" s="25" t="s">
        <v>725</v>
      </c>
      <c r="D35" t="str">
        <f t="shared" si="1"/>
        <v xml:space="preserve">module:CNPr module:about_Exam module:Exam_CNPr . module:Exam_CNPr a schema:ItemList ; schema:identifier "Exam" ; schema:name "Studien-/Prüfungsleistungen CNPr" </v>
      </c>
      <c r="E35" t="str">
        <f t="shared" si="2"/>
        <v xml:space="preserve">; schema:itemListElement module:Exam01_CNPr, module:Exam02_CNPr . </v>
      </c>
      <c r="F35" t="s">
        <v>1009</v>
      </c>
      <c r="G35" s="9" t="str">
        <f t="shared" si="3"/>
        <v xml:space="preserve">module:Exam01_CNPr a schema:ListItem ; schema:name "Belegarbeit mit mündlichem Gespräch (Entwicklung einer App in Teamarbeit)"@de ; schema:position 1 . </v>
      </c>
      <c r="H35" t="s">
        <v>1010</v>
      </c>
      <c r="I35" s="9" t="str">
        <f t="shared" si="4"/>
        <v xml:space="preserve">module:Exam02_CNPr a schema:ListItem ; schema:name "Semesterbegleitende Leistungen können in die Bewertung einbezogen werden. "@de ; schema:position 2 . </v>
      </c>
      <c r="K35" s="9" t="str">
        <f t="shared" si="5"/>
        <v/>
      </c>
      <c r="M35" s="9" t="str">
        <f t="shared" si="6"/>
        <v/>
      </c>
      <c r="O35" t="str">
        <f t="shared" si="8"/>
        <v xml:space="preserve">module:Exam01_CNPr a schema:ListItem ; schema:name "Belegarbeit mit mündlichem Gespräch (Entwicklung einer App in Teamarbeit)"@de ; schema:position 1 . module:Exam02_CNPr a schema:ListItem ; schema:name "Semesterbegleitende Leistungen können in die Bewertung einbezogen werden. "@de ; schema:position 2 . </v>
      </c>
      <c r="P35" t="str">
        <f t="shared" si="7"/>
        <v xml:space="preserve">module:CNPr module:about_Exam module:Exam_CNPr . module:Exam_CNPr a schema:ItemList ; schema:identifier "Exam" ; schema:name "Studien-/Prüfungsleistungen CNPr" ; schema:itemListElement module:Exam01_CNPr, module:Exam02_CNPr . module:Exam01_CNPr a schema:ListItem ; schema:name "Belegarbeit mit mündlichem Gespräch (Entwicklung einer App in Teamarbeit)"@de ; schema:position 1 . module:Exam02_CNPr a schema:ListItem ; schema:name "Semesterbegleitende Leistungen können in die Bewertung einbezogen werden. "@de ; schema:position 2 . </v>
      </c>
    </row>
    <row r="36" spans="1:16" x14ac:dyDescent="0.35">
      <c r="A36" s="11" t="s">
        <v>841</v>
      </c>
      <c r="B36" s="4" t="s">
        <v>326</v>
      </c>
      <c r="C36" s="25" t="s">
        <v>725</v>
      </c>
      <c r="D36" t="str">
        <f t="shared" si="1"/>
        <v xml:space="preserve">module:DBPr module:about_Exam module:Exam_DBPr . module:Exam_DBPr a schema:ItemList ; schema:identifier "Exam" ; schema:name "Studien-/Prüfungsleistungen DBPr" </v>
      </c>
      <c r="E36" t="str">
        <f t="shared" si="2"/>
        <v xml:space="preserve">; schema:itemListElement module:Exam01_DBPr, module:Exam02_DBPr . </v>
      </c>
      <c r="F36" t="s">
        <v>996</v>
      </c>
      <c r="G36" s="9" t="str">
        <f t="shared" si="3"/>
        <v xml:space="preserve">module:Exam01_DBPr a schema:ListItem ; schema:name "Klausur"@de ; schema:position 1 . </v>
      </c>
      <c r="H36" t="s">
        <v>997</v>
      </c>
      <c r="I36" s="9" t="str">
        <f t="shared" si="4"/>
        <v xml:space="preserve">module:Exam02_DBPr a schema:ListItem ; schema:name "Semesterbegleitende Leistungen können in die Bewertung einbezogen werden"@de ; schema:position 2 . </v>
      </c>
      <c r="K36" s="9" t="str">
        <f t="shared" si="5"/>
        <v/>
      </c>
      <c r="M36" s="9" t="str">
        <f t="shared" si="6"/>
        <v/>
      </c>
      <c r="O36" t="str">
        <f t="shared" si="8"/>
        <v xml:space="preserve">module:Exam01_DBPr a schema:ListItem ; schema:name "Klausur"@de ; schema:position 1 . module:Exam02_DBPr a schema:ListItem ; schema:name "Semesterbegleitende Leistungen können in die Bewertung einbezogen werden"@de ; schema:position 2 . </v>
      </c>
      <c r="P36" t="str">
        <f t="shared" si="7"/>
        <v xml:space="preserve">module:DBPr module:about_Exam module:Exam_DBPr . module:Exam_DBPr a schema:ItemList ; schema:identifier "Exam" ; schema:name "Studien-/Prüfungsleistungen DBPr" ; schema:itemListElement module:Exam01_DBPr, module:Exam02_DBPr . module:Exam01_DBPr a schema:ListItem ; schema:name "Klausur"@de ; schema:position 1 . module:Exam02_DBPr a schema:ListItem ; schema:name "Semesterbegleitende Leistungen können in die Bewertung einbezogen werden"@de ; schema:position 2 . </v>
      </c>
    </row>
    <row r="37" spans="1:16" x14ac:dyDescent="0.35">
      <c r="A37" s="11" t="s">
        <v>842</v>
      </c>
      <c r="B37" s="4" t="s">
        <v>318</v>
      </c>
      <c r="C37" s="25" t="s">
        <v>725</v>
      </c>
      <c r="D37" t="str">
        <f t="shared" si="1"/>
        <v xml:space="preserve">module:DaVi module:about_Exam module:Exam_DaVi . module:Exam_DaVi a schema:ItemList ; schema:identifier "Exam" ; schema:name "Studien-/Prüfungsleistungen DaVi" </v>
      </c>
      <c r="E37" t="str">
        <f t="shared" si="2"/>
        <v xml:space="preserve">; schema:itemListElement module:Exam01_DaVi, module:Exam02_DaVi . </v>
      </c>
      <c r="F37" t="s">
        <v>1003</v>
      </c>
      <c r="G37" s="9" t="str">
        <f t="shared" si="3"/>
        <v xml:space="preserve">module:Exam01_DaVi a schema:ListItem ; schema:name "Belegarbeit mit mündlichem Gespräch"@de ; schema:position 1 . </v>
      </c>
      <c r="H37" t="s">
        <v>997</v>
      </c>
      <c r="I37" s="9" t="str">
        <f t="shared" si="4"/>
        <v xml:space="preserve">module:Exam02_DaVi a schema:ListItem ; schema:name "Semesterbegleitende Leistungen können in die Bewertung einbezogen werden"@de ; schema:position 2 . </v>
      </c>
      <c r="K37" s="9" t="str">
        <f t="shared" si="5"/>
        <v/>
      </c>
      <c r="M37" s="9" t="str">
        <f t="shared" si="6"/>
        <v/>
      </c>
      <c r="O37" t="str">
        <f t="shared" si="8"/>
        <v xml:space="preserve">module:Exam01_DaVi a schema:ListItem ; schema:name "Belegarbeit mit mündlichem Gespräch"@de ; schema:position 1 . module:Exam02_DaVi a schema:ListItem ; schema:name "Semesterbegleitende Leistungen können in die Bewertung einbezogen werden"@de ; schema:position 2 . </v>
      </c>
      <c r="P37" t="str">
        <f t="shared" si="7"/>
        <v xml:space="preserve">module:DaVi module:about_Exam module:Exam_DaVi . module:Exam_DaVi a schema:ItemList ; schema:identifier "Exam" ; schema:name "Studien-/Prüfungsleistungen DaVi" ; schema:itemListElement module:Exam01_DaVi, module:Exam02_DaVi . module:Exam01_DaVi a schema:ListItem ; schema:name "Belegarbeit mit mündlichem Gespräch"@de ; schema:position 1 . module:Exam02_DaVi a schema:ListItem ; schema:name "Semesterbegleitende Leistungen können in die Bewertung einbezogen werden"@de ; schema:position 2 . </v>
      </c>
    </row>
    <row r="38" spans="1:16" x14ac:dyDescent="0.35">
      <c r="A38" s="11" t="s">
        <v>843</v>
      </c>
      <c r="B38" s="4" t="s">
        <v>311</v>
      </c>
      <c r="C38" s="25" t="s">
        <v>725</v>
      </c>
      <c r="D38" t="str">
        <f t="shared" si="1"/>
        <v xml:space="preserve">module:DSBV module:about_Exam module:Exam_DSBV . module:Exam_DSBV a schema:ItemList ; schema:identifier "Exam" ; schema:name "Studien-/Prüfungsleistungen DSBV" </v>
      </c>
      <c r="E38" t="str">
        <f t="shared" si="2"/>
        <v xml:space="preserve">; schema:itemListElement module:Exam01_DSBV, module:Exam02_DSBV . </v>
      </c>
      <c r="F38" t="s">
        <v>996</v>
      </c>
      <c r="G38" s="9" t="str">
        <f t="shared" si="3"/>
        <v xml:space="preserve">module:Exam01_DSBV a schema:ListItem ; schema:name "Klausur"@de ; schema:position 1 . </v>
      </c>
      <c r="H38" t="s">
        <v>997</v>
      </c>
      <c r="I38" s="9" t="str">
        <f t="shared" si="4"/>
        <v xml:space="preserve">module:Exam02_DSBV a schema:ListItem ; schema:name "Semesterbegleitende Leistungen können in die Bewertung einbezogen werden"@de ; schema:position 2 . </v>
      </c>
      <c r="K38" s="9" t="str">
        <f t="shared" si="5"/>
        <v/>
      </c>
      <c r="M38" s="9" t="str">
        <f t="shared" si="6"/>
        <v/>
      </c>
      <c r="O38" t="str">
        <f t="shared" si="8"/>
        <v xml:space="preserve">module:Exam01_DSBV a schema:ListItem ; schema:name "Klausur"@de ; schema:position 1 . module:Exam02_DSBV a schema:ListItem ; schema:name "Semesterbegleitende Leistungen können in die Bewertung einbezogen werden"@de ; schema:position 2 . </v>
      </c>
      <c r="P38" t="str">
        <f t="shared" si="7"/>
        <v xml:space="preserve">module:DSBV module:about_Exam module:Exam_DSBV . module:Exam_DSBV a schema:ItemList ; schema:identifier "Exam" ; schema:name "Studien-/Prüfungsleistungen DSBV" ; schema:itemListElement module:Exam01_DSBV, module:Exam02_DSBV . module:Exam01_DSBV a schema:ListItem ; schema:name "Klausur"@de ; schema:position 1 . module:Exam02_DSBV a schema:ListItem ; schema:name "Semesterbegleitende Leistungen können in die Bewertung einbezogen werden"@de ; schema:position 2 . </v>
      </c>
    </row>
    <row r="39" spans="1:16" x14ac:dyDescent="0.35">
      <c r="A39" s="11" t="s">
        <v>844</v>
      </c>
      <c r="B39" s="4" t="s">
        <v>304</v>
      </c>
      <c r="C39" s="25" t="s">
        <v>725</v>
      </c>
      <c r="D39" t="str">
        <f t="shared" si="1"/>
        <v xml:space="preserve">module:DiFi module:about_Exam module:Exam_DiFi . module:Exam_DiFi a schema:ItemList ; schema:identifier "Exam" ; schema:name "Studien-/Prüfungsleistungen DiFi" </v>
      </c>
      <c r="E39" t="str">
        <f t="shared" si="2"/>
        <v xml:space="preserve">; schema:itemListElement module:Exam01_DiFi, module:Exam02_DiFi . </v>
      </c>
      <c r="F39" t="s">
        <v>1003</v>
      </c>
      <c r="G39" s="9" t="str">
        <f t="shared" si="3"/>
        <v xml:space="preserve">module:Exam01_DiFi a schema:ListItem ; schema:name "Belegarbeit mit mündlichem Gespräch"@de ; schema:position 1 . </v>
      </c>
      <c r="H39" t="s">
        <v>997</v>
      </c>
      <c r="I39" s="9" t="str">
        <f t="shared" si="4"/>
        <v xml:space="preserve">module:Exam02_DiFi a schema:ListItem ; schema:name "Semesterbegleitende Leistungen können in die Bewertung einbezogen werden"@de ; schema:position 2 . </v>
      </c>
      <c r="K39" s="9" t="str">
        <f t="shared" si="5"/>
        <v/>
      </c>
      <c r="M39" s="9" t="str">
        <f t="shared" si="6"/>
        <v/>
      </c>
      <c r="O39" t="str">
        <f t="shared" si="8"/>
        <v xml:space="preserve">module:Exam01_DiFi a schema:ListItem ; schema:name "Belegarbeit mit mündlichem Gespräch"@de ; schema:position 1 . module:Exam02_DiFi a schema:ListItem ; schema:name "Semesterbegleitende Leistungen können in die Bewertung einbezogen werden"@de ; schema:position 2 . </v>
      </c>
      <c r="P39" t="str">
        <f t="shared" si="7"/>
        <v xml:space="preserve">module:DiFi module:about_Exam module:Exam_DiFi . module:Exam_DiFi a schema:ItemList ; schema:identifier "Exam" ; schema:name "Studien-/Prüfungsleistungen DiFi" ; schema:itemListElement module:Exam01_DiFi, module:Exam02_DiFi . module:Exam01_DiFi a schema:ListItem ; schema:name "Belegarbeit mit mündlichem Gespräch"@de ; schema:position 1 . module:Exam02_DiFi a schema:ListItem ; schema:name "Semesterbegleitende Leistungen können in die Bewertung einbezogen werden"@de ; schema:position 2 . </v>
      </c>
    </row>
    <row r="40" spans="1:16" x14ac:dyDescent="0.35">
      <c r="A40" s="11" t="s">
        <v>845</v>
      </c>
      <c r="B40" s="4" t="s">
        <v>297</v>
      </c>
      <c r="C40" s="25" t="s">
        <v>725</v>
      </c>
      <c r="D40" t="str">
        <f t="shared" si="1"/>
        <v xml:space="preserve">module:GlWV module:about_Exam module:Exam_GlWV . module:Exam_GlWV a schema:ItemList ; schema:identifier "Exam" ; schema:name "Studien-/Prüfungsleistungen GlWV" </v>
      </c>
      <c r="E40" t="str">
        <f t="shared" si="2"/>
        <v xml:space="preserve">; schema:itemListElement module:Exam01_GlWV, module:Exam02_GlWV . </v>
      </c>
      <c r="F40" t="s">
        <v>996</v>
      </c>
      <c r="G40" s="9" t="str">
        <f t="shared" si="3"/>
        <v xml:space="preserve">module:Exam01_GlWV a schema:ListItem ; schema:name "Klausur"@de ; schema:position 1 . </v>
      </c>
      <c r="H40" t="s">
        <v>1011</v>
      </c>
      <c r="I40" s="9" t="str">
        <f t="shared" si="4"/>
        <v xml:space="preserve">module:Exam02_GlWV a schema:ListItem ; schema:name "Semesterbegleitende Leistungen können in die   Bewertung einbezogen werden. "@de ; schema:position 2 . </v>
      </c>
      <c r="K40" s="9" t="str">
        <f t="shared" si="5"/>
        <v/>
      </c>
      <c r="M40" s="9" t="str">
        <f t="shared" si="6"/>
        <v/>
      </c>
      <c r="O40" t="str">
        <f t="shared" si="8"/>
        <v xml:space="preserve">module:Exam01_GlWV a schema:ListItem ; schema:name "Klausur"@de ; schema:position 1 . module:Exam02_GlWV a schema:ListItem ; schema:name "Semesterbegleitende Leistungen können in die   Bewertung einbezogen werden. "@de ; schema:position 2 . </v>
      </c>
      <c r="P40" t="str">
        <f t="shared" si="7"/>
        <v xml:space="preserve">module:GlWV module:about_Exam module:Exam_GlWV . module:Exam_GlWV a schema:ItemList ; schema:identifier "Exam" ; schema:name "Studien-/Prüfungsleistungen GlWV" ; schema:itemListElement module:Exam01_GlWV, module:Exam02_GlWV . module:Exam01_GlWV a schema:ListItem ; schema:name "Klausur"@de ; schema:position 1 . module:Exam02_GlWV a schema:ListItem ; schema:name "Semesterbegleitende Leistungen können in die   Bewertung einbezogen werden. "@de ; schema:position 2 . </v>
      </c>
    </row>
    <row r="41" spans="1:16" x14ac:dyDescent="0.35">
      <c r="A41" s="11" t="s">
        <v>846</v>
      </c>
      <c r="B41" s="4" t="s">
        <v>291</v>
      </c>
      <c r="C41" s="25" t="s">
        <v>725</v>
      </c>
      <c r="D41" t="str">
        <f t="shared" si="1"/>
        <v xml:space="preserve">module:GlIM module:about_Exam module:Exam_GlIM . module:Exam_GlIM a schema:ItemList ; schema:identifier "Exam" ; schema:name "Studien-/Prüfungsleistungen GlIM" </v>
      </c>
      <c r="E41" t="str">
        <f t="shared" si="2"/>
        <v xml:space="preserve">; schema:itemListElement module:Exam01_GlIM, module:Exam02_GlIM . </v>
      </c>
      <c r="F41" t="s">
        <v>1003</v>
      </c>
      <c r="G41" s="9" t="str">
        <f t="shared" si="3"/>
        <v xml:space="preserve">module:Exam01_GlIM a schema:ListItem ; schema:name "Belegarbeit mit mündlichem Gespräch"@de ; schema:position 1 . </v>
      </c>
      <c r="H41" t="s">
        <v>997</v>
      </c>
      <c r="I41" s="9" t="str">
        <f t="shared" si="4"/>
        <v xml:space="preserve">module:Exam02_GlIM a schema:ListItem ; schema:name "Semesterbegleitende Leistungen können in die Bewertung einbezogen werden"@de ; schema:position 2 . </v>
      </c>
      <c r="K41" s="9" t="str">
        <f t="shared" si="5"/>
        <v/>
      </c>
      <c r="M41" s="9" t="str">
        <f t="shared" si="6"/>
        <v/>
      </c>
      <c r="O41" t="str">
        <f t="shared" si="8"/>
        <v xml:space="preserve">module:Exam01_GlIM a schema:ListItem ; schema:name "Belegarbeit mit mündlichem Gespräch"@de ; schema:position 1 . module:Exam02_GlIM a schema:ListItem ; schema:name "Semesterbegleitende Leistungen können in die Bewertung einbezogen werden"@de ; schema:position 2 . </v>
      </c>
      <c r="P41" t="str">
        <f t="shared" si="7"/>
        <v xml:space="preserve">module:GlIM module:about_Exam module:Exam_GlIM . module:Exam_GlIM a schema:ItemList ; schema:identifier "Exam" ; schema:name "Studien-/Prüfungsleistungen GlIM" ; schema:itemListElement module:Exam01_GlIM, module:Exam02_GlIM . module:Exam01_GlIM a schema:ListItem ; schema:name "Belegarbeit mit mündlichem Gespräch"@de ; schema:position 1 . module:Exam02_GlIM a schema:ListItem ; schema:name "Semesterbegleitende Leistungen können in die Bewertung einbezogen werden"@de ; schema:position 2 . </v>
      </c>
    </row>
    <row r="42" spans="1:16" x14ac:dyDescent="0.35">
      <c r="A42" s="11" t="s">
        <v>847</v>
      </c>
      <c r="B42" s="4" t="s">
        <v>285</v>
      </c>
      <c r="C42" s="25" t="s">
        <v>725</v>
      </c>
      <c r="D42" t="str">
        <f t="shared" si="1"/>
        <v xml:space="preserve">module:InMC module:about_Exam module:Exam_InMC . module:Exam_InMC a schema:ItemList ; schema:identifier "Exam" ; schema:name "Studien-/Prüfungsleistungen InMC" </v>
      </c>
      <c r="E42" t="str">
        <f t="shared" si="2"/>
        <v xml:space="preserve">; schema:itemListElement module:Exam01_InMC, module:Exam02_InMC . </v>
      </c>
      <c r="F42" t="s">
        <v>1003</v>
      </c>
      <c r="G42" s="9" t="str">
        <f t="shared" si="3"/>
        <v xml:space="preserve">module:Exam01_InMC a schema:ListItem ; schema:name "Belegarbeit mit mündlichem Gespräch"@de ; schema:position 1 . </v>
      </c>
      <c r="H42" t="s">
        <v>997</v>
      </c>
      <c r="I42" s="9" t="str">
        <f t="shared" si="4"/>
        <v xml:space="preserve">module:Exam02_InMC a schema:ListItem ; schema:name "Semesterbegleitende Leistungen können in die Bewertung einbezogen werden"@de ; schema:position 2 . </v>
      </c>
      <c r="K42" s="9" t="str">
        <f t="shared" si="5"/>
        <v/>
      </c>
      <c r="M42" s="9" t="str">
        <f t="shared" si="6"/>
        <v/>
      </c>
      <c r="O42" t="str">
        <f t="shared" si="8"/>
        <v xml:space="preserve">module:Exam01_InMC a schema:ListItem ; schema:name "Belegarbeit mit mündlichem Gespräch"@de ; schema:position 1 . module:Exam02_InMC a schema:ListItem ; schema:name "Semesterbegleitende Leistungen können in die Bewertung einbezogen werden"@de ; schema:position 2 . </v>
      </c>
      <c r="P42" t="str">
        <f t="shared" si="7"/>
        <v xml:space="preserve">module:InMC module:about_Exam module:Exam_InMC . module:Exam_InMC a schema:ItemList ; schema:identifier "Exam" ; schema:name "Studien-/Prüfungsleistungen InMC" ; schema:itemListElement module:Exam01_InMC, module:Exam02_InMC . module:Exam01_InMC a schema:ListItem ; schema:name "Belegarbeit mit mündlichem Gespräch"@de ; schema:position 1 . module:Exam02_InMC a schema:ListItem ; schema:name "Semesterbegleitende Leistungen können in die Bewertung einbezogen werden"@de ; schema:position 2 . </v>
      </c>
    </row>
    <row r="43" spans="1:16" x14ac:dyDescent="0.35">
      <c r="A43" s="11" t="s">
        <v>848</v>
      </c>
      <c r="B43" s="4" t="s">
        <v>277</v>
      </c>
      <c r="C43" s="25" t="s">
        <v>725</v>
      </c>
      <c r="D43" t="str">
        <f t="shared" si="1"/>
        <v xml:space="preserve">module:JETA module:about_Exam module:Exam_JETA . module:Exam_JETA a schema:ItemList ; schema:identifier "Exam" ; schema:name "Studien-/Prüfungsleistungen JETA" </v>
      </c>
      <c r="E43" t="str">
        <f t="shared" si="2"/>
        <v xml:space="preserve">; schema:itemListElement module:Exam01_JETA, module:Exam02_JETA . </v>
      </c>
      <c r="F43" t="s">
        <v>1003</v>
      </c>
      <c r="G43" s="9" t="str">
        <f t="shared" si="3"/>
        <v xml:space="preserve">module:Exam01_JETA a schema:ListItem ; schema:name "Belegarbeit mit mündlichem Gespräch"@de ; schema:position 1 . </v>
      </c>
      <c r="H43" t="s">
        <v>997</v>
      </c>
      <c r="I43" s="9" t="str">
        <f t="shared" si="4"/>
        <v xml:space="preserve">module:Exam02_JETA a schema:ListItem ; schema:name "Semesterbegleitende Leistungen können in die Bewertung einbezogen werden"@de ; schema:position 2 . </v>
      </c>
      <c r="K43" s="9" t="str">
        <f t="shared" si="5"/>
        <v/>
      </c>
      <c r="M43" s="9" t="str">
        <f t="shared" si="6"/>
        <v/>
      </c>
      <c r="O43" t="str">
        <f t="shared" si="8"/>
        <v xml:space="preserve">module:Exam01_JETA a schema:ListItem ; schema:name "Belegarbeit mit mündlichem Gespräch"@de ; schema:position 1 . module:Exam02_JETA a schema:ListItem ; schema:name "Semesterbegleitende Leistungen können in die Bewertung einbezogen werden"@de ; schema:position 2 . </v>
      </c>
      <c r="P43" t="str">
        <f t="shared" si="7"/>
        <v xml:space="preserve">module:JETA module:about_Exam module:Exam_JETA . module:Exam_JETA a schema:ItemList ; schema:identifier "Exam" ; schema:name "Studien-/Prüfungsleistungen JETA" ; schema:itemListElement module:Exam01_JETA, module:Exam02_JETA . module:Exam01_JETA a schema:ListItem ; schema:name "Belegarbeit mit mündlichem Gespräch"@de ; schema:position 1 . module:Exam02_JETA a schema:ListItem ; schema:name "Semesterbegleitende Leistungen können in die Bewertung einbezogen werden"@de ; schema:position 2 . </v>
      </c>
    </row>
    <row r="44" spans="1:16" x14ac:dyDescent="0.35">
      <c r="A44" s="11" t="s">
        <v>849</v>
      </c>
      <c r="B44" s="4" t="s">
        <v>272</v>
      </c>
      <c r="C44" s="25" t="s">
        <v>725</v>
      </c>
      <c r="D44" t="str">
        <f t="shared" si="1"/>
        <v xml:space="preserve">module:MOPr module:about_Exam module:Exam_MOPr . module:Exam_MOPr a schema:ItemList ; schema:identifier "Exam" ; schema:name "Studien-/Prüfungsleistungen MOPr" </v>
      </c>
      <c r="E44" t="str">
        <f t="shared" si="2"/>
        <v xml:space="preserve">; schema:itemListElement module:Exam01_MOPr, module:Exam02_MOPr . </v>
      </c>
      <c r="F44" t="s">
        <v>996</v>
      </c>
      <c r="G44" s="9" t="str">
        <f t="shared" si="3"/>
        <v xml:space="preserve">module:Exam01_MOPr a schema:ListItem ; schema:name "Klausur"@de ; schema:position 1 . </v>
      </c>
      <c r="H44" t="s">
        <v>997</v>
      </c>
      <c r="I44" s="9" t="str">
        <f t="shared" si="4"/>
        <v xml:space="preserve">module:Exam02_MOPr a schema:ListItem ; schema:name "Semesterbegleitende Leistungen können in die Bewertung einbezogen werden"@de ; schema:position 2 . </v>
      </c>
      <c r="K44" s="9" t="str">
        <f t="shared" si="5"/>
        <v/>
      </c>
      <c r="M44" s="9" t="str">
        <f t="shared" si="6"/>
        <v/>
      </c>
      <c r="O44" t="str">
        <f t="shared" si="8"/>
        <v xml:space="preserve">module:Exam01_MOPr a schema:ListItem ; schema:name "Klausur"@de ; schema:position 1 . module:Exam02_MOPr a schema:ListItem ; schema:name "Semesterbegleitende Leistungen können in die Bewertung einbezogen werden"@de ; schema:position 2 . </v>
      </c>
      <c r="P44" t="str">
        <f t="shared" si="7"/>
        <v xml:space="preserve">module:MOPr module:about_Exam module:Exam_MOPr . module:Exam_MOPr a schema:ItemList ; schema:identifier "Exam" ; schema:name "Studien-/Prüfungsleistungen MOPr" ; schema:itemListElement module:Exam01_MOPr, module:Exam02_MOPr . module:Exam01_MOPr a schema:ListItem ; schema:name "Klausur"@de ; schema:position 1 . module:Exam02_MOPr a schema:ListItem ; schema:name "Semesterbegleitende Leistungen können in die Bewertung einbezogen werden"@de ; schema:position 2 . </v>
      </c>
    </row>
    <row r="45" spans="1:16" x14ac:dyDescent="0.35">
      <c r="A45" s="11" t="s">
        <v>850</v>
      </c>
      <c r="B45" s="4" t="s">
        <v>266</v>
      </c>
      <c r="C45" s="25" t="s">
        <v>725</v>
      </c>
      <c r="D45" t="str">
        <f t="shared" si="1"/>
        <v xml:space="preserve">module:MaPr module:about_Exam module:Exam_MaPr . module:Exam_MaPr a schema:ItemList ; schema:identifier "Exam" ; schema:name "Studien-/Prüfungsleistungen MaPr" </v>
      </c>
      <c r="E45" t="str">
        <f t="shared" si="2"/>
        <v xml:space="preserve">; schema:itemListElement module:Exam01_MaPr, module:Exam02_MaPr . </v>
      </c>
      <c r="F45" t="s">
        <v>1003</v>
      </c>
      <c r="G45" s="9" t="str">
        <f t="shared" si="3"/>
        <v xml:space="preserve">module:Exam01_MaPr a schema:ListItem ; schema:name "Belegarbeit mit mündlichem Gespräch"@de ; schema:position 1 . </v>
      </c>
      <c r="H45" t="s">
        <v>997</v>
      </c>
      <c r="I45" s="9" t="str">
        <f t="shared" si="4"/>
        <v xml:space="preserve">module:Exam02_MaPr a schema:ListItem ; schema:name "Semesterbegleitende Leistungen können in die Bewertung einbezogen werden"@de ; schema:position 2 . </v>
      </c>
      <c r="K45" s="9" t="str">
        <f t="shared" si="5"/>
        <v/>
      </c>
      <c r="M45" s="9" t="str">
        <f t="shared" si="6"/>
        <v/>
      </c>
      <c r="O45" t="str">
        <f t="shared" si="8"/>
        <v xml:space="preserve">module:Exam01_MaPr a schema:ListItem ; schema:name "Belegarbeit mit mündlichem Gespräch"@de ; schema:position 1 . module:Exam02_MaPr a schema:ListItem ; schema:name "Semesterbegleitende Leistungen können in die Bewertung einbezogen werden"@de ; schema:position 2 . </v>
      </c>
      <c r="P45" t="str">
        <f t="shared" si="7"/>
        <v xml:space="preserve">module:MaPr module:about_Exam module:Exam_MaPr . module:Exam_MaPr a schema:ItemList ; schema:identifier "Exam" ; schema:name "Studien-/Prüfungsleistungen MaPr" ; schema:itemListElement module:Exam01_MaPr, module:Exam02_MaPr . module:Exam01_MaPr a schema:ListItem ; schema:name "Belegarbeit mit mündlichem Gespräch"@de ; schema:position 1 . module:Exam02_MaPr a schema:ListItem ; schema:name "Semesterbegleitende Leistungen können in die Bewertung einbezogen werden"@de ; schema:position 2 . </v>
      </c>
    </row>
    <row r="46" spans="1:16" x14ac:dyDescent="0.35">
      <c r="A46" s="11" t="s">
        <v>851</v>
      </c>
      <c r="B46" s="4" t="s">
        <v>260</v>
      </c>
      <c r="C46" s="25" t="s">
        <v>725</v>
      </c>
      <c r="D46" t="str">
        <f t="shared" si="1"/>
        <v xml:space="preserve">module:MoAS module:about_Exam module:Exam_MoAS . module:Exam_MoAS a schema:ItemList ; schema:identifier "Exam" ; schema:name "Studien-/Prüfungsleistungen MoAS" </v>
      </c>
      <c r="E46" t="str">
        <f t="shared" si="2"/>
        <v xml:space="preserve">; schema:itemListElement module:Exam01_MoAS, module:Exam02_MoAS . </v>
      </c>
      <c r="F46" t="s">
        <v>1003</v>
      </c>
      <c r="G46" s="9" t="str">
        <f t="shared" si="3"/>
        <v xml:space="preserve">module:Exam01_MoAS a schema:ListItem ; schema:name "Belegarbeit mit mündlichem Gespräch"@de ; schema:position 1 . </v>
      </c>
      <c r="H46" t="s">
        <v>997</v>
      </c>
      <c r="I46" s="9" t="str">
        <f t="shared" si="4"/>
        <v xml:space="preserve">module:Exam02_MoAS a schema:ListItem ; schema:name "Semesterbegleitende Leistungen können in die Bewertung einbezogen werden"@de ; schema:position 2 . </v>
      </c>
      <c r="K46" s="9" t="str">
        <f t="shared" si="5"/>
        <v/>
      </c>
      <c r="M46" s="9" t="str">
        <f t="shared" si="6"/>
        <v/>
      </c>
      <c r="O46" t="str">
        <f t="shared" si="8"/>
        <v xml:space="preserve">module:Exam01_MoAS a schema:ListItem ; schema:name "Belegarbeit mit mündlichem Gespräch"@de ; schema:position 1 . module:Exam02_MoAS a schema:ListItem ; schema:name "Semesterbegleitende Leistungen können in die Bewertung einbezogen werden"@de ; schema:position 2 . </v>
      </c>
      <c r="P46" t="str">
        <f t="shared" si="7"/>
        <v xml:space="preserve">module:MoAS module:about_Exam module:Exam_MoAS . module:Exam_MoAS a schema:ItemList ; schema:identifier "Exam" ; schema:name "Studien-/Prüfungsleistungen MoAS" ; schema:itemListElement module:Exam01_MoAS, module:Exam02_MoAS . module:Exam01_MoAS a schema:ListItem ; schema:name "Belegarbeit mit mündlichem Gespräch"@de ; schema:position 1 . module:Exam02_MoAS a schema:ListItem ; schema:name "Semesterbegleitende Leistungen können in die Bewertung einbezogen werden"@de ; schema:position 2 . </v>
      </c>
    </row>
    <row r="47" spans="1:16" x14ac:dyDescent="0.35">
      <c r="A47" s="11" t="s">
        <v>852</v>
      </c>
      <c r="B47" s="4" t="s">
        <v>255</v>
      </c>
      <c r="C47" s="25" t="s">
        <v>725</v>
      </c>
      <c r="D47" t="str">
        <f t="shared" si="1"/>
        <v xml:space="preserve">module:OOSS module:about_Exam module:Exam_OOSS . module:Exam_OOSS a schema:ItemList ; schema:identifier "Exam" ; schema:name "Studien-/Prüfungsleistungen OOSS" </v>
      </c>
      <c r="E47" t="str">
        <f t="shared" si="2"/>
        <v xml:space="preserve">; schema:itemListElement module:Exam01_OOSS, module:Exam02_OOSS . </v>
      </c>
      <c r="F47" t="s">
        <v>1003</v>
      </c>
      <c r="G47" s="9" t="str">
        <f t="shared" si="3"/>
        <v xml:space="preserve">module:Exam01_OOSS a schema:ListItem ; schema:name "Belegarbeit mit mündlichem Gespräch"@de ; schema:position 1 . </v>
      </c>
      <c r="H47" t="s">
        <v>997</v>
      </c>
      <c r="I47" s="9" t="str">
        <f t="shared" si="4"/>
        <v xml:space="preserve">module:Exam02_OOSS a schema:ListItem ; schema:name "Semesterbegleitende Leistungen können in die Bewertung einbezogen werden"@de ; schema:position 2 . </v>
      </c>
      <c r="K47" s="9" t="str">
        <f t="shared" si="5"/>
        <v/>
      </c>
      <c r="M47" s="9" t="str">
        <f t="shared" si="6"/>
        <v/>
      </c>
      <c r="O47" t="str">
        <f t="shared" si="8"/>
        <v xml:space="preserve">module:Exam01_OOSS a schema:ListItem ; schema:name "Belegarbeit mit mündlichem Gespräch"@de ; schema:position 1 . module:Exam02_OOSS a schema:ListItem ; schema:name "Semesterbegleitende Leistungen können in die Bewertung einbezogen werden"@de ; schema:position 2 . </v>
      </c>
      <c r="P47" t="str">
        <f t="shared" si="7"/>
        <v xml:space="preserve">module:OOSS module:about_Exam module:Exam_OOSS . module:Exam_OOSS a schema:ItemList ; schema:identifier "Exam" ; schema:name "Studien-/Prüfungsleistungen OOSS" ; schema:itemListElement module:Exam01_OOSS, module:Exam02_OOSS . module:Exam01_OOSS a schema:ListItem ; schema:name "Belegarbeit mit mündlichem Gespräch"@de ; schema:position 1 . module:Exam02_OOSS a schema:ListItem ; schema:name "Semesterbegleitende Leistungen können in die Bewertung einbezogen werden"@de ; schema:position 2 . </v>
      </c>
    </row>
    <row r="48" spans="1:16" x14ac:dyDescent="0.35">
      <c r="A48" s="11" t="s">
        <v>853</v>
      </c>
      <c r="B48" s="4" t="s">
        <v>248</v>
      </c>
      <c r="C48" s="25" t="s">
        <v>725</v>
      </c>
      <c r="D48" t="str">
        <f t="shared" si="1"/>
        <v xml:space="preserve">module:ReAr module:about_Exam module:Exam_ReAr . module:Exam_ReAr a schema:ItemList ; schema:identifier "Exam" ; schema:name "Studien-/Prüfungsleistungen ReAr" </v>
      </c>
      <c r="E48" t="str">
        <f t="shared" si="2"/>
        <v xml:space="preserve">; schema:itemListElement module:Exam01_ReAr, module:Exam02_ReAr . </v>
      </c>
      <c r="F48" t="s">
        <v>996</v>
      </c>
      <c r="G48" s="9" t="str">
        <f t="shared" si="3"/>
        <v xml:space="preserve">module:Exam01_ReAr a schema:ListItem ; schema:name "Klausur"@de ; schema:position 1 . </v>
      </c>
      <c r="H48" t="s">
        <v>997</v>
      </c>
      <c r="I48" s="9" t="str">
        <f t="shared" si="4"/>
        <v xml:space="preserve">module:Exam02_ReAr a schema:ListItem ; schema:name "Semesterbegleitende Leistungen können in die Bewertung einbezogen werden"@de ; schema:position 2 . </v>
      </c>
      <c r="K48" s="9" t="str">
        <f t="shared" si="5"/>
        <v/>
      </c>
      <c r="M48" s="9" t="str">
        <f t="shared" si="6"/>
        <v/>
      </c>
      <c r="O48" t="str">
        <f t="shared" si="8"/>
        <v xml:space="preserve">module:Exam01_ReAr a schema:ListItem ; schema:name "Klausur"@de ; schema:position 1 . module:Exam02_ReAr a schema:ListItem ; schema:name "Semesterbegleitende Leistungen können in die Bewertung einbezogen werden"@de ; schema:position 2 . </v>
      </c>
      <c r="P48" t="str">
        <f t="shared" si="7"/>
        <v xml:space="preserve">module:ReAr module:about_Exam module:Exam_ReAr . module:Exam_ReAr a schema:ItemList ; schema:identifier "Exam" ; schema:name "Studien-/Prüfungsleistungen ReAr" ; schema:itemListElement module:Exam01_ReAr, module:Exam02_ReAr . module:Exam01_ReAr a schema:ListItem ; schema:name "Klausur"@de ; schema:position 1 . module:Exam02_ReAr a schema:ListItem ; schema:name "Semesterbegleitende Leistungen können in die Bewertung einbezogen werden"@de ; schema:position 2 . </v>
      </c>
    </row>
    <row r="49" spans="1:16" x14ac:dyDescent="0.35">
      <c r="A49" s="11" t="s">
        <v>854</v>
      </c>
      <c r="B49" s="4" t="s">
        <v>241</v>
      </c>
      <c r="C49" s="25" t="s">
        <v>725</v>
      </c>
      <c r="D49" t="str">
        <f t="shared" si="1"/>
        <v xml:space="preserve">module:ScMD module:about_Exam module:Exam_ScMD . module:Exam_ScMD a schema:ItemList ; schema:identifier "Exam" ; schema:name "Studien-/Prüfungsleistungen ScMD" </v>
      </c>
      <c r="E49" t="str">
        <f t="shared" si="2"/>
        <v xml:space="preserve">; schema:itemListElement module:Exam01_ScMD . </v>
      </c>
      <c r="F49" t="s">
        <v>1003</v>
      </c>
      <c r="G49" s="9" t="str">
        <f t="shared" si="3"/>
        <v xml:space="preserve">module:Exam01_ScMD a schema:ListItem ; schema:name "Belegarbeit mit mündlichem Gespräch"@de ; schema:position 1 . </v>
      </c>
      <c r="I49" s="9" t="str">
        <f t="shared" si="4"/>
        <v/>
      </c>
      <c r="K49" s="9" t="str">
        <f t="shared" si="5"/>
        <v/>
      </c>
      <c r="M49" s="9" t="str">
        <f t="shared" si="6"/>
        <v/>
      </c>
      <c r="O49" t="str">
        <f t="shared" si="8"/>
        <v xml:space="preserve">module:Exam01_ScMD a schema:ListItem ; schema:name "Belegarbeit mit mündlichem Gespräch"@de ; schema:position 1 . </v>
      </c>
      <c r="P49" t="str">
        <f t="shared" si="7"/>
        <v xml:space="preserve">module:ScMD module:about_Exam module:Exam_ScMD . module:Exam_ScMD a schema:ItemList ; schema:identifier "Exam" ; schema:name "Studien-/Prüfungsleistungen ScMD" ; schema:itemListElement module:Exam01_ScMD . module:Exam01_ScMD a schema:ListItem ; schema:name "Belegarbeit mit mündlichem Gespräch"@de ; schema:position 1 . </v>
      </c>
    </row>
    <row r="50" spans="1:16" x14ac:dyDescent="0.35">
      <c r="A50" s="11" t="s">
        <v>855</v>
      </c>
      <c r="B50" s="4" t="s">
        <v>235</v>
      </c>
      <c r="C50" s="25" t="s">
        <v>725</v>
      </c>
      <c r="D50" t="str">
        <f t="shared" si="1"/>
        <v xml:space="preserve">module:SMVS module:about_Exam module:Exam_SMVS . module:Exam_SMVS a schema:ItemList ; schema:identifier "Exam" ; schema:name "Studien-/Prüfungsleistungen SMVS" </v>
      </c>
      <c r="E50" t="str">
        <f t="shared" si="2"/>
        <v xml:space="preserve">; schema:itemListElement module:Exam01_SMVS, module:Exam02_SMVS . </v>
      </c>
      <c r="F50" t="s">
        <v>996</v>
      </c>
      <c r="G50" s="9" t="str">
        <f t="shared" si="3"/>
        <v xml:space="preserve">module:Exam01_SMVS a schema:ListItem ; schema:name "Klausur"@de ; schema:position 1 . </v>
      </c>
      <c r="H50" t="s">
        <v>997</v>
      </c>
      <c r="I50" s="9" t="str">
        <f t="shared" si="4"/>
        <v xml:space="preserve">module:Exam02_SMVS a schema:ListItem ; schema:name "Semesterbegleitende Leistungen können in die Bewertung einbezogen werden"@de ; schema:position 2 . </v>
      </c>
      <c r="K50" s="9" t="str">
        <f t="shared" si="5"/>
        <v/>
      </c>
      <c r="M50" s="9" t="str">
        <f t="shared" si="6"/>
        <v/>
      </c>
      <c r="O50" t="str">
        <f t="shared" si="8"/>
        <v xml:space="preserve">module:Exam01_SMVS a schema:ListItem ; schema:name "Klausur"@de ; schema:position 1 . module:Exam02_SMVS a schema:ListItem ; schema:name "Semesterbegleitende Leistungen können in die Bewertung einbezogen werden"@de ; schema:position 2 . </v>
      </c>
      <c r="P50" t="str">
        <f t="shared" si="7"/>
        <v xml:space="preserve">module:SMVS module:about_Exam module:Exam_SMVS . module:Exam_SMVS a schema:ItemList ; schema:identifier "Exam" ; schema:name "Studien-/Prüfungsleistungen SMVS" ; schema:itemListElement module:Exam01_SMVS, module:Exam02_SMVS . module:Exam01_SMVS a schema:ListItem ; schema:name "Klausur"@de ; schema:position 1 . module:Exam02_SMVS a schema:ListItem ; schema:name "Semesterbegleitende Leistungen können in die Bewertung einbezogen werden"@de ; schema:position 2 . </v>
      </c>
    </row>
    <row r="51" spans="1:16" x14ac:dyDescent="0.35">
      <c r="A51" s="11" t="s">
        <v>856</v>
      </c>
      <c r="B51" s="4" t="s">
        <v>225</v>
      </c>
      <c r="C51" s="25" t="s">
        <v>725</v>
      </c>
      <c r="D51" t="str">
        <f t="shared" si="1"/>
        <v xml:space="preserve">module:SG3C module:about_Exam module:Exam_SG3C . module:Exam_SG3C a schema:ItemList ; schema:identifier "Exam" ; schema:name "Studien-/Prüfungsleistungen SG3C" </v>
      </c>
      <c r="E51" t="str">
        <f t="shared" si="2"/>
        <v xml:space="preserve">; schema:itemListElement module:Exam01_SG3C, module:Exam02_SG3C . </v>
      </c>
      <c r="F51" t="s">
        <v>1003</v>
      </c>
      <c r="G51" s="9" t="str">
        <f t="shared" si="3"/>
        <v xml:space="preserve">module:Exam01_SG3C a schema:ListItem ; schema:name "Belegarbeit mit mündlichem Gespräch"@de ; schema:position 1 . </v>
      </c>
      <c r="H51" t="s">
        <v>997</v>
      </c>
      <c r="I51" s="9" t="str">
        <f t="shared" si="4"/>
        <v xml:space="preserve">module:Exam02_SG3C a schema:ListItem ; schema:name "Semesterbegleitende Leistungen können in die Bewertung einbezogen werden"@de ; schema:position 2 . </v>
      </c>
      <c r="K51" s="9" t="str">
        <f t="shared" si="5"/>
        <v/>
      </c>
      <c r="M51" s="9" t="str">
        <f t="shared" si="6"/>
        <v/>
      </c>
      <c r="O51" t="str">
        <f t="shared" si="8"/>
        <v xml:space="preserve">module:Exam01_SG3C a schema:ListItem ; schema:name "Belegarbeit mit mündlichem Gespräch"@de ; schema:position 1 . module:Exam02_SG3C a schema:ListItem ; schema:name "Semesterbegleitende Leistungen können in die Bewertung einbezogen werden"@de ; schema:position 2 . </v>
      </c>
      <c r="P51" t="str">
        <f t="shared" si="7"/>
        <v xml:space="preserve">module:SG3C module:about_Exam module:Exam_SG3C . module:Exam_SG3C a schema:ItemList ; schema:identifier "Exam" ; schema:name "Studien-/Prüfungsleistungen SG3C" ; schema:itemListElement module:Exam01_SG3C, module:Exam02_SG3C . module:Exam01_SG3C a schema:ListItem ; schema:name "Belegarbeit mit mündlichem Gespräch"@de ; schema:position 1 . module:Exam02_SG3C a schema:ListItem ; schema:name "Semesterbegleitende Leistungen können in die Bewertung einbezogen werden"@de ; schema:position 2 . </v>
      </c>
    </row>
    <row r="52" spans="1:16" x14ac:dyDescent="0.35">
      <c r="A52" s="11" t="s">
        <v>857</v>
      </c>
      <c r="B52" s="4" t="s">
        <v>215</v>
      </c>
      <c r="C52" s="25" t="s">
        <v>725</v>
      </c>
      <c r="D52" t="str">
        <f t="shared" si="1"/>
        <v xml:space="preserve">module:SG3P module:about_Exam module:Exam_SG3P . module:Exam_SG3P a schema:ItemList ; schema:identifier "Exam" ; schema:name "Studien-/Prüfungsleistungen SG3P" </v>
      </c>
      <c r="E52" t="str">
        <f t="shared" si="2"/>
        <v xml:space="preserve">; schema:itemListElement module:Exam01_SG3P, module:Exam02_SG3P, module:Exam03_SG3P . </v>
      </c>
      <c r="F52" t="s">
        <v>996</v>
      </c>
      <c r="G52" s="9" t="str">
        <f t="shared" si="3"/>
        <v xml:space="preserve">module:Exam01_SG3P a schema:ListItem ; schema:name "Klausur"@de ; schema:position 1 . </v>
      </c>
      <c r="H52" t="s">
        <v>1003</v>
      </c>
      <c r="I52" s="9" t="str">
        <f t="shared" si="4"/>
        <v xml:space="preserve">module:Exam02_SG3P a schema:ListItem ; schema:name "Belegarbeit mit mündlichem Gespräch"@de ; schema:position 2 . </v>
      </c>
      <c r="J52" t="s">
        <v>997</v>
      </c>
      <c r="K52" s="9" t="str">
        <f t="shared" si="5"/>
        <v xml:space="preserve">module:Exam03_SG3P a schema:ListItem ; schema:name "Semesterbegleitende Leistungen können in die Bewertung einbezogen werden"@de ; schema:position 3 . </v>
      </c>
      <c r="M52" s="9" t="str">
        <f t="shared" si="6"/>
        <v/>
      </c>
      <c r="O52" t="str">
        <f t="shared" si="8"/>
        <v xml:space="preserve">module:Exam01_SG3P a schema:ListItem ; schema:name "Klausur"@de ; schema:position 1 . module:Exam02_SG3P a schema:ListItem ; schema:name "Belegarbeit mit mündlichem Gespräch"@de ; schema:position 2 . module:Exam03_SG3P a schema:ListItem ; schema:name "Semesterbegleitende Leistungen können in die Bewertung einbezogen werden"@de ; schema:position 3 . </v>
      </c>
      <c r="P52" t="str">
        <f t="shared" si="7"/>
        <v xml:space="preserve">module:SG3P module:about_Exam module:Exam_SG3P . module:Exam_SG3P a schema:ItemList ; schema:identifier "Exam" ; schema:name "Studien-/Prüfungsleistungen SG3P" ; schema:itemListElement module:Exam01_SG3P, module:Exam02_SG3P, module:Exam03_SG3P . module:Exam01_SG3P a schema:ListItem ; schema:name "Klausur"@de ; schema:position 1 . module:Exam02_SG3P a schema:ListItem ; schema:name "Belegarbeit mit mündlichem Gespräch"@de ; schema:position 2 . module:Exam03_SG3P a schema:ListItem ; schema:name "Semesterbegleitende Leistungen können in die Bewertung einbezogen werden"@de ; schema:position 3 . </v>
      </c>
    </row>
    <row r="53" spans="1:16" x14ac:dyDescent="0.35">
      <c r="A53" s="11" t="s">
        <v>858</v>
      </c>
      <c r="B53" s="4" t="s">
        <v>206</v>
      </c>
      <c r="C53" s="25" t="s">
        <v>725</v>
      </c>
      <c r="D53" t="str">
        <f t="shared" si="1"/>
        <v xml:space="preserve">module:SG4E module:about_Exam module:Exam_SG4E . module:Exam_SG4E a schema:ItemList ; schema:identifier "Exam" ; schema:name "Studien-/Prüfungsleistungen SG4E" </v>
      </c>
      <c r="E53" t="str">
        <f t="shared" si="2"/>
        <v xml:space="preserve">; schema:itemListElement module:Exam01_SG4E, module:Exam02_SG4E . </v>
      </c>
      <c r="F53" t="s">
        <v>1003</v>
      </c>
      <c r="G53" s="9" t="str">
        <f t="shared" si="3"/>
        <v xml:space="preserve">module:Exam01_SG4E a schema:ListItem ; schema:name "Belegarbeit mit mündlichem Gespräch"@de ; schema:position 1 . </v>
      </c>
      <c r="H53" t="s">
        <v>997</v>
      </c>
      <c r="I53" s="9" t="str">
        <f t="shared" si="4"/>
        <v xml:space="preserve">module:Exam02_SG4E a schema:ListItem ; schema:name "Semesterbegleitende Leistungen können in die Bewertung einbezogen werden"@de ; schema:position 2 . </v>
      </c>
      <c r="K53" s="9" t="str">
        <f t="shared" si="5"/>
        <v/>
      </c>
      <c r="M53" s="9" t="str">
        <f t="shared" si="6"/>
        <v/>
      </c>
      <c r="O53" t="str">
        <f t="shared" si="8"/>
        <v xml:space="preserve">module:Exam01_SG4E a schema:ListItem ; schema:name "Belegarbeit mit mündlichem Gespräch"@de ; schema:position 1 . module:Exam02_SG4E a schema:ListItem ; schema:name "Semesterbegleitende Leistungen können in die Bewertung einbezogen werden"@de ; schema:position 2 . </v>
      </c>
      <c r="P53" t="str">
        <f t="shared" si="7"/>
        <v xml:space="preserve">module:SG4E module:about_Exam module:Exam_SG4E . module:Exam_SG4E a schema:ItemList ; schema:identifier "Exam" ; schema:name "Studien-/Prüfungsleistungen SG4E" ; schema:itemListElement module:Exam01_SG4E, module:Exam02_SG4E . module:Exam01_SG4E a schema:ListItem ; schema:name "Belegarbeit mit mündlichem Gespräch"@de ; schema:position 1 . module:Exam02_SG4E a schema:ListItem ; schema:name "Semesterbegleitende Leistungen können in die Bewertung einbezogen werden"@de ; schema:position 2 . </v>
      </c>
    </row>
    <row r="54" spans="1:16" x14ac:dyDescent="0.35">
      <c r="A54" s="11" t="s">
        <v>859</v>
      </c>
      <c r="B54" s="4" t="s">
        <v>197</v>
      </c>
      <c r="C54" s="25" t="s">
        <v>725</v>
      </c>
      <c r="D54" t="str">
        <f t="shared" si="1"/>
        <v xml:space="preserve">module:SG4M module:about_Exam module:Exam_SG4M . module:Exam_SG4M a schema:ItemList ; schema:identifier "Exam" ; schema:name "Studien-/Prüfungsleistungen SG4M" </v>
      </c>
      <c r="E54" t="str">
        <f t="shared" si="2"/>
        <v xml:space="preserve">; schema:itemListElement module:Exam01_SG4M, module:Exam02_SG4M . </v>
      </c>
      <c r="F54" t="s">
        <v>996</v>
      </c>
      <c r="G54" s="9" t="str">
        <f t="shared" si="3"/>
        <v xml:space="preserve">module:Exam01_SG4M a schema:ListItem ; schema:name "Klausur"@de ; schema:position 1 . </v>
      </c>
      <c r="H54" t="s">
        <v>1010</v>
      </c>
      <c r="I54" s="9" t="str">
        <f t="shared" si="4"/>
        <v xml:space="preserve">module:Exam02_SG4M a schema:ListItem ; schema:name "Semesterbegleitende Leistungen können in die Bewertung einbezogen werden. "@de ; schema:position 2 . </v>
      </c>
      <c r="K54" s="9" t="str">
        <f t="shared" si="5"/>
        <v/>
      </c>
      <c r="M54" s="9" t="str">
        <f t="shared" si="6"/>
        <v/>
      </c>
      <c r="O54" t="str">
        <f t="shared" si="8"/>
        <v xml:space="preserve">module:Exam01_SG4M a schema:ListItem ; schema:name "Klausur"@de ; schema:position 1 . module:Exam02_SG4M a schema:ListItem ; schema:name "Semesterbegleitende Leistungen können in die Bewertung einbezogen werden. "@de ; schema:position 2 . </v>
      </c>
      <c r="P54" t="str">
        <f t="shared" si="7"/>
        <v xml:space="preserve">module:SG4M module:about_Exam module:Exam_SG4M . module:Exam_SG4M a schema:ItemList ; schema:identifier "Exam" ; schema:name "Studien-/Prüfungsleistungen SG4M" ; schema:itemListElement module:Exam01_SG4M, module:Exam02_SG4M . module:Exam01_SG4M a schema:ListItem ; schema:name "Klausur"@de ; schema:position 1 . module:Exam02_SG4M a schema:ListItem ; schema:name "Semesterbegleitende Leistungen können in die Bewertung einbezogen werden. "@de ; schema:position 2 . </v>
      </c>
    </row>
    <row r="55" spans="1:16" x14ac:dyDescent="0.35">
      <c r="A55" s="11" t="s">
        <v>860</v>
      </c>
      <c r="B55" s="4" t="s">
        <v>186</v>
      </c>
      <c r="C55" s="25" t="s">
        <v>725</v>
      </c>
      <c r="D55" t="str">
        <f t="shared" si="1"/>
        <v xml:space="preserve">module:Proj module:about_Exam module:Exam_Proj . module:Exam_Proj a schema:ItemList ; schema:identifier "Exam" ; schema:name "Studien-/Prüfungsleistungen Proj" </v>
      </c>
      <c r="E55" t="str">
        <f t="shared" si="2"/>
        <v xml:space="preserve">; schema:itemListElement module:Exam01_Proj, module:Exam02_Proj . </v>
      </c>
      <c r="F55" t="s">
        <v>1003</v>
      </c>
      <c r="G55" s="9" t="str">
        <f t="shared" si="3"/>
        <v xml:space="preserve">module:Exam01_Proj a schema:ListItem ; schema:name "Belegarbeit mit mündlichem Gespräch"@de ; schema:position 1 . </v>
      </c>
      <c r="H55" t="s">
        <v>997</v>
      </c>
      <c r="I55" s="9" t="str">
        <f t="shared" si="4"/>
        <v xml:space="preserve">module:Exam02_Proj a schema:ListItem ; schema:name "Semesterbegleitende Leistungen können in die Bewertung einbezogen werden"@de ; schema:position 2 . </v>
      </c>
      <c r="K55" s="9" t="str">
        <f t="shared" si="5"/>
        <v/>
      </c>
      <c r="M55" s="9" t="str">
        <f t="shared" si="6"/>
        <v/>
      </c>
      <c r="O55" t="str">
        <f t="shared" si="8"/>
        <v xml:space="preserve">module:Exam01_Proj a schema:ListItem ; schema:name "Belegarbeit mit mündlichem Gespräch"@de ; schema:position 1 . module:Exam02_Proj a schema:ListItem ; schema:name "Semesterbegleitende Leistungen können in die Bewertung einbezogen werden"@de ; schema:position 2 . </v>
      </c>
      <c r="P55" t="str">
        <f t="shared" si="7"/>
        <v xml:space="preserve">module:Proj module:about_Exam module:Exam_Proj . module:Exam_Proj a schema:ItemList ; schema:identifier "Exam" ; schema:name "Studien-/Prüfungsleistungen Proj" ; schema:itemListElement module:Exam01_Proj, module:Exam02_Proj . module:Exam01_Proj a schema:ListItem ; schema:name "Belegarbeit mit mündlichem Gespräch"@de ; schema:position 1 . module:Exam02_Proj a schema:ListItem ; schema:name "Semesterbegleitende Leistungen können in die Bewertung einbezogen werden"@de ; schema:position 2 . </v>
      </c>
    </row>
    <row r="56" spans="1:16" x14ac:dyDescent="0.35">
      <c r="A56" s="11" t="s">
        <v>861</v>
      </c>
      <c r="B56" s="4" t="s">
        <v>176</v>
      </c>
      <c r="C56" s="25" t="s">
        <v>725</v>
      </c>
      <c r="D56" t="str">
        <f t="shared" si="1"/>
        <v xml:space="preserve">module:EiWS module:about_Exam module:Exam_EiWS . module:Exam_EiWS a schema:ItemList ; schema:identifier "Exam" ; schema:name "Studien-/Prüfungsleistungen EiWS" </v>
      </c>
      <c r="E56" t="str">
        <f t="shared" si="2"/>
        <v xml:space="preserve">; schema:itemListElement module:Exam01_EiWS, module:Exam02_EiWS . </v>
      </c>
      <c r="F56" t="s">
        <v>1003</v>
      </c>
      <c r="G56" s="9" t="str">
        <f t="shared" si="3"/>
        <v xml:space="preserve">module:Exam01_EiWS a schema:ListItem ; schema:name "Belegarbeit mit mündlichem Gespräch"@de ; schema:position 1 . </v>
      </c>
      <c r="H56" t="s">
        <v>997</v>
      </c>
      <c r="I56" s="9" t="str">
        <f t="shared" si="4"/>
        <v xml:space="preserve">module:Exam02_EiWS a schema:ListItem ; schema:name "Semesterbegleitende Leistungen können in die Bewertung einbezogen werden"@de ; schema:position 2 . </v>
      </c>
      <c r="K56" s="9" t="str">
        <f t="shared" si="5"/>
        <v/>
      </c>
      <c r="M56" s="9" t="str">
        <f t="shared" si="6"/>
        <v/>
      </c>
      <c r="O56" t="str">
        <f t="shared" si="8"/>
        <v xml:space="preserve">module:Exam01_EiWS a schema:ListItem ; schema:name "Belegarbeit mit mündlichem Gespräch"@de ; schema:position 1 . module:Exam02_EiWS a schema:ListItem ; schema:name "Semesterbegleitende Leistungen können in die Bewertung einbezogen werden"@de ; schema:position 2 . </v>
      </c>
      <c r="P56" t="str">
        <f t="shared" si="7"/>
        <v xml:space="preserve">module:EiWS module:about_Exam module:Exam_EiWS . module:Exam_EiWS a schema:ItemList ; schema:identifier "Exam" ; schema:name "Studien-/Prüfungsleistungen EiWS" ; schema:itemListElement module:Exam01_EiWS, module:Exam02_EiWS . module:Exam01_EiWS a schema:ListItem ; schema:name "Belegarbeit mit mündlichem Gespräch"@de ; schema:position 1 . module:Exam02_EiWS a schema:ListItem ; schema:name "Semesterbegleitende Leistungen können in die Bewertung einbezogen werden"@de ; schema:position 2 . </v>
      </c>
    </row>
    <row r="57" spans="1:16" x14ac:dyDescent="0.35">
      <c r="A57" s="11" t="s">
        <v>862</v>
      </c>
      <c r="B57" s="4" t="s">
        <v>166</v>
      </c>
      <c r="C57" s="25" t="s">
        <v>725</v>
      </c>
      <c r="D57" t="str">
        <f t="shared" si="1"/>
        <v xml:space="preserve">module:AuMS module:about_Exam module:Exam_AuMS . module:Exam_AuMS a schema:ItemList ; schema:identifier "Exam" ; schema:name "Studien-/Prüfungsleistungen AuMS" </v>
      </c>
      <c r="E57" t="str">
        <f t="shared" si="2"/>
        <v xml:space="preserve">; schema:itemListElement module:Exam01_AuMS, module:Exam02_AuMS . </v>
      </c>
      <c r="F57" t="s">
        <v>1012</v>
      </c>
      <c r="G57" s="9" t="str">
        <f t="shared" si="3"/>
        <v xml:space="preserve">module:Exam01_AuMS a schema:ListItem ; schema:name "Erfolgreiche Bearbeitung der Gruppenarbeit"@de ; schema:position 1 . </v>
      </c>
      <c r="H57" t="s">
        <v>1013</v>
      </c>
      <c r="I57" s="9" t="str">
        <f t="shared" si="4"/>
        <v xml:space="preserve">module:Exam02_AuMS a schema:ListItem ; schema:name "Anfertigen einer Hausarbeit mit Kolloquium zu den Themen der Lehrveranstaltung"@de ; schema:position 2 . </v>
      </c>
      <c r="K57" s="9" t="str">
        <f t="shared" si="5"/>
        <v/>
      </c>
      <c r="M57" s="9" t="str">
        <f t="shared" si="6"/>
        <v/>
      </c>
      <c r="O57" t="str">
        <f t="shared" si="8"/>
        <v xml:space="preserve">module:Exam01_AuMS a schema:ListItem ; schema:name "Erfolgreiche Bearbeitung der Gruppenarbeit"@de ; schema:position 1 . module:Exam02_AuMS a schema:ListItem ; schema:name "Anfertigen einer Hausarbeit mit Kolloquium zu den Themen der Lehrveranstaltung"@de ; schema:position 2 . </v>
      </c>
      <c r="P57" t="str">
        <f t="shared" si="7"/>
        <v xml:space="preserve">module:AuMS module:about_Exam module:Exam_AuMS . module:Exam_AuMS a schema:ItemList ; schema:identifier "Exam" ; schema:name "Studien-/Prüfungsleistungen AuMS" ; schema:itemListElement module:Exam01_AuMS, module:Exam02_AuMS . module:Exam01_AuMS a schema:ListItem ; schema:name "Erfolgreiche Bearbeitung der Gruppenarbeit"@de ; schema:position 1 . module:Exam02_AuMS a schema:ListItem ; schema:name "Anfertigen einer Hausarbeit mit Kolloquium zu den Themen der Lehrveranstaltung"@de ; schema:position 2 . </v>
      </c>
    </row>
    <row r="58" spans="1:16" x14ac:dyDescent="0.35">
      <c r="A58" s="11" t="s">
        <v>863</v>
      </c>
      <c r="B58" s="4" t="s">
        <v>159</v>
      </c>
      <c r="C58" s="25" t="s">
        <v>725</v>
      </c>
      <c r="D58" t="str">
        <f t="shared" si="1"/>
        <v xml:space="preserve">module:CrDI module:about_Exam module:Exam_CrDI . module:Exam_CrDI a schema:ItemList ; schema:identifier "Exam" ; schema:name "Studien-/Prüfungsleistungen CrDI" </v>
      </c>
      <c r="E58" t="str">
        <f t="shared" si="2"/>
        <v xml:space="preserve">; schema:itemListElement module:Exam01_CrDI, module:Exam02_CrDI . </v>
      </c>
      <c r="F58" t="s">
        <v>1003</v>
      </c>
      <c r="G58" s="9" t="str">
        <f t="shared" si="3"/>
        <v xml:space="preserve">module:Exam01_CrDI a schema:ListItem ; schema:name "Belegarbeit mit mündlichem Gespräch"@de ; schema:position 1 . </v>
      </c>
      <c r="H58" t="s">
        <v>997</v>
      </c>
      <c r="I58" s="9" t="str">
        <f t="shared" si="4"/>
        <v xml:space="preserve">module:Exam02_CrDI a schema:ListItem ; schema:name "Semesterbegleitende Leistungen können in die Bewertung einbezogen werden"@de ; schema:position 2 . </v>
      </c>
      <c r="K58" s="9" t="str">
        <f t="shared" si="5"/>
        <v/>
      </c>
      <c r="M58" s="9" t="str">
        <f t="shared" si="6"/>
        <v/>
      </c>
      <c r="O58" t="str">
        <f t="shared" si="8"/>
        <v xml:space="preserve">module:Exam01_CrDI a schema:ListItem ; schema:name "Belegarbeit mit mündlichem Gespräch"@de ; schema:position 1 . module:Exam02_CrDI a schema:ListItem ; schema:name "Semesterbegleitende Leistungen können in die Bewertung einbezogen werden"@de ; schema:position 2 . </v>
      </c>
      <c r="P58" t="str">
        <f t="shared" si="7"/>
        <v xml:space="preserve">module:CrDI module:about_Exam module:Exam_CrDI . module:Exam_CrDI a schema:ItemList ; schema:identifier "Exam" ; schema:name "Studien-/Prüfungsleistungen CrDI" ; schema:itemListElement module:Exam01_CrDI, module:Exam02_CrDI . module:Exam01_CrDI a schema:ListItem ; schema:name "Belegarbeit mit mündlichem Gespräch"@de ; schema:position 1 . module:Exam02_CrDI a schema:ListItem ; schema:name "Semesterbegleitende Leistungen können in die Bewertung einbezogen werden"@de ; schema:position 2 . </v>
      </c>
    </row>
    <row r="59" spans="1:16" x14ac:dyDescent="0.35">
      <c r="A59" s="11" t="s">
        <v>864</v>
      </c>
      <c r="B59" s="4" t="s">
        <v>152</v>
      </c>
      <c r="C59" s="25" t="s">
        <v>725</v>
      </c>
      <c r="D59" t="str">
        <f t="shared" si="1"/>
        <v xml:space="preserve">module:EiSy module:about_Exam module:Exam_EiSy . module:Exam_EiSy a schema:ItemList ; schema:identifier "Exam" ; schema:name "Studien-/Prüfungsleistungen EiSy" </v>
      </c>
      <c r="E59" t="str">
        <f t="shared" si="2"/>
        <v xml:space="preserve">; schema:itemListElement module:Exam01_EiSy, module:Exam02_EiSy . </v>
      </c>
      <c r="F59" t="s">
        <v>996</v>
      </c>
      <c r="G59" s="9" t="str">
        <f t="shared" si="3"/>
        <v xml:space="preserve">module:Exam01_EiSy a schema:ListItem ; schema:name "Klausur"@de ; schema:position 1 . </v>
      </c>
      <c r="H59" t="s">
        <v>997</v>
      </c>
      <c r="I59" s="9" t="str">
        <f t="shared" si="4"/>
        <v xml:space="preserve">module:Exam02_EiSy a schema:ListItem ; schema:name "Semesterbegleitende Leistungen können in die Bewertung einbezogen werden"@de ; schema:position 2 . </v>
      </c>
      <c r="K59" s="9" t="str">
        <f t="shared" si="5"/>
        <v/>
      </c>
      <c r="M59" s="9" t="str">
        <f t="shared" si="6"/>
        <v/>
      </c>
      <c r="O59" t="str">
        <f t="shared" si="8"/>
        <v xml:space="preserve">module:Exam01_EiSy a schema:ListItem ; schema:name "Klausur"@de ; schema:position 1 . module:Exam02_EiSy a schema:ListItem ; schema:name "Semesterbegleitende Leistungen können in die Bewertung einbezogen werden"@de ; schema:position 2 . </v>
      </c>
      <c r="P59" t="str">
        <f t="shared" si="7"/>
        <v xml:space="preserve">module:EiSy module:about_Exam module:Exam_EiSy . module:Exam_EiSy a schema:ItemList ; schema:identifier "Exam" ; schema:name "Studien-/Prüfungsleistungen EiSy" ; schema:itemListElement module:Exam01_EiSy, module:Exam02_EiSy . module:Exam01_EiSy a schema:ListItem ; schema:name "Klausur"@de ; schema:position 1 . module:Exam02_EiSy a schema:ListItem ; schema:name "Semesterbegleitende Leistungen können in die Bewertung einbezogen werden"@de ; schema:position 2 . </v>
      </c>
    </row>
    <row r="60" spans="1:16" x14ac:dyDescent="0.35">
      <c r="A60" s="11" t="s">
        <v>865</v>
      </c>
      <c r="B60" s="4" t="s">
        <v>145</v>
      </c>
      <c r="C60" s="25" t="s">
        <v>725</v>
      </c>
      <c r="D60" t="str">
        <f t="shared" si="1"/>
        <v xml:space="preserve">module:EnAn module:about_Exam module:Exam_EnAn . module:Exam_EnAn a schema:ItemList ; schema:identifier "Exam" ; schema:name "Studien-/Prüfungsleistungen EnAn" </v>
      </c>
      <c r="E60" t="str">
        <f t="shared" si="2"/>
        <v xml:space="preserve">; schema:itemListElement module:Exam01_EnAn, module:Exam02_EnAn . </v>
      </c>
      <c r="F60" t="s">
        <v>1003</v>
      </c>
      <c r="G60" s="9" t="str">
        <f t="shared" si="3"/>
        <v xml:space="preserve">module:Exam01_EnAn a schema:ListItem ; schema:name "Belegarbeit mit mündlichem Gespräch"@de ; schema:position 1 . </v>
      </c>
      <c r="H60" t="s">
        <v>997</v>
      </c>
      <c r="I60" s="9" t="str">
        <f t="shared" si="4"/>
        <v xml:space="preserve">module:Exam02_EnAn a schema:ListItem ; schema:name "Semesterbegleitende Leistungen können in die Bewertung einbezogen werden"@de ; schema:position 2 . </v>
      </c>
      <c r="K60" s="9" t="str">
        <f t="shared" si="5"/>
        <v/>
      </c>
      <c r="M60" s="9" t="str">
        <f t="shared" si="6"/>
        <v/>
      </c>
      <c r="O60" t="str">
        <f t="shared" si="8"/>
        <v xml:space="preserve">module:Exam01_EnAn a schema:ListItem ; schema:name "Belegarbeit mit mündlichem Gespräch"@de ; schema:position 1 . module:Exam02_EnAn a schema:ListItem ; schema:name "Semesterbegleitende Leistungen können in die Bewertung einbezogen werden"@de ; schema:position 2 . </v>
      </c>
      <c r="P60" t="str">
        <f t="shared" si="7"/>
        <v xml:space="preserve">module:EnAn module:about_Exam module:Exam_EnAn . module:Exam_EnAn a schema:ItemList ; schema:identifier "Exam" ; schema:name "Studien-/Prüfungsleistungen EnAn" ; schema:itemListElement module:Exam01_EnAn, module:Exam02_EnAn . module:Exam01_EnAn a schema:ListItem ; schema:name "Belegarbeit mit mündlichem Gespräch"@de ; schema:position 1 . module:Exam02_EnAn a schema:ListItem ; schema:name "Semesterbegleitende Leistungen können in die Bewertung einbezogen werden"@de ; schema:position 2 . </v>
      </c>
    </row>
    <row r="61" spans="1:16" x14ac:dyDescent="0.35">
      <c r="A61" s="11" t="s">
        <v>866</v>
      </c>
      <c r="B61" s="4" t="s">
        <v>137</v>
      </c>
      <c r="C61" s="25" t="s">
        <v>725</v>
      </c>
      <c r="D61" t="str">
        <f t="shared" si="1"/>
        <v xml:space="preserve">module:GeMa module:about_Exam module:Exam_GeMa . module:Exam_GeMa a schema:ItemList ; schema:identifier "Exam" ; schema:name "Studien-/Prüfungsleistungen GeMa" </v>
      </c>
      <c r="E61" t="str">
        <f t="shared" si="2"/>
        <v xml:space="preserve">; schema:itemListElement module:Exam01_GeMa, module:Exam02_GeMa . </v>
      </c>
      <c r="F61" t="s">
        <v>1003</v>
      </c>
      <c r="G61" s="9" t="str">
        <f t="shared" si="3"/>
        <v xml:space="preserve">module:Exam01_GeMa a schema:ListItem ; schema:name "Belegarbeit mit mündlichem Gespräch"@de ; schema:position 1 . </v>
      </c>
      <c r="H61" t="s">
        <v>997</v>
      </c>
      <c r="I61" s="9" t="str">
        <f t="shared" si="4"/>
        <v xml:space="preserve">module:Exam02_GeMa a schema:ListItem ; schema:name "Semesterbegleitende Leistungen können in die Bewertung einbezogen werden"@de ; schema:position 2 . </v>
      </c>
      <c r="K61" s="9" t="str">
        <f t="shared" si="5"/>
        <v/>
      </c>
      <c r="M61" s="9" t="str">
        <f t="shared" si="6"/>
        <v/>
      </c>
      <c r="O61" t="str">
        <f t="shared" si="8"/>
        <v xml:space="preserve">module:Exam01_GeMa a schema:ListItem ; schema:name "Belegarbeit mit mündlichem Gespräch"@de ; schema:position 1 . module:Exam02_GeMa a schema:ListItem ; schema:name "Semesterbegleitende Leistungen können in die Bewertung einbezogen werden"@de ; schema:position 2 . </v>
      </c>
      <c r="P61" t="str">
        <f t="shared" si="7"/>
        <v xml:space="preserve">module:GeMa module:about_Exam module:Exam_GeMa . module:Exam_GeMa a schema:ItemList ; schema:identifier "Exam" ; schema:name "Studien-/Prüfungsleistungen GeMa" ; schema:itemListElement module:Exam01_GeMa, module:Exam02_GeMa . module:Exam01_GeMa a schema:ListItem ; schema:name "Belegarbeit mit mündlichem Gespräch"@de ; schema:position 1 . module:Exam02_GeMa a schema:ListItem ; schema:name "Semesterbegleitende Leistungen können in die Bewertung einbezogen werden"@de ; schema:position 2 . </v>
      </c>
    </row>
    <row r="62" spans="1:16" x14ac:dyDescent="0.35">
      <c r="A62" s="11" t="s">
        <v>867</v>
      </c>
      <c r="B62" s="4" t="s">
        <v>129</v>
      </c>
      <c r="C62" s="25" t="s">
        <v>725</v>
      </c>
      <c r="D62" t="str">
        <f t="shared" si="1"/>
        <v xml:space="preserve">module:MePs module:about_Exam module:Exam_MePs . module:Exam_MePs a schema:ItemList ; schema:identifier "Exam" ; schema:name "Studien-/Prüfungsleistungen MePs" </v>
      </c>
      <c r="E62" t="str">
        <f t="shared" si="2"/>
        <v xml:space="preserve">; schema:itemListElement module:Exam01_MePs, module:Exam02_MePs . </v>
      </c>
      <c r="F62" t="s">
        <v>1003</v>
      </c>
      <c r="G62" s="9" t="str">
        <f t="shared" si="3"/>
        <v xml:space="preserve">module:Exam01_MePs a schema:ListItem ; schema:name "Belegarbeit mit mündlichem Gespräch"@de ; schema:position 1 . </v>
      </c>
      <c r="H62" t="s">
        <v>997</v>
      </c>
      <c r="I62" s="9" t="str">
        <f t="shared" si="4"/>
        <v xml:space="preserve">module:Exam02_MePs a schema:ListItem ; schema:name "Semesterbegleitende Leistungen können in die Bewertung einbezogen werden"@de ; schema:position 2 . </v>
      </c>
      <c r="K62" s="9" t="str">
        <f t="shared" si="5"/>
        <v/>
      </c>
      <c r="M62" s="9" t="str">
        <f t="shared" si="6"/>
        <v/>
      </c>
      <c r="O62" t="str">
        <f t="shared" si="8"/>
        <v xml:space="preserve">module:Exam01_MePs a schema:ListItem ; schema:name "Belegarbeit mit mündlichem Gespräch"@de ; schema:position 1 . module:Exam02_MePs a schema:ListItem ; schema:name "Semesterbegleitende Leistungen können in die Bewertung einbezogen werden"@de ; schema:position 2 . </v>
      </c>
      <c r="P62" t="str">
        <f t="shared" si="7"/>
        <v xml:space="preserve">module:MePs module:about_Exam module:Exam_MePs . module:Exam_MePs a schema:ItemList ; schema:identifier "Exam" ; schema:name "Studien-/Prüfungsleistungen MePs" ; schema:itemListElement module:Exam01_MePs, module:Exam02_MePs . module:Exam01_MePs a schema:ListItem ; schema:name "Belegarbeit mit mündlichem Gespräch"@de ; schema:position 1 . module:Exam02_MePs a schema:ListItem ; schema:name "Semesterbegleitende Leistungen können in die Bewertung einbezogen werden"@de ; schema:position 2 . </v>
      </c>
    </row>
    <row r="63" spans="1:16" x14ac:dyDescent="0.35">
      <c r="A63" s="11" t="s">
        <v>868</v>
      </c>
      <c r="B63" s="4" t="s">
        <v>117</v>
      </c>
      <c r="C63" s="25" t="s">
        <v>725</v>
      </c>
      <c r="D63" t="str">
        <f t="shared" si="1"/>
        <v xml:space="preserve">module:MTAu module:about_Exam module:Exam_MTAu . module:Exam_MTAu a schema:ItemList ; schema:identifier "Exam" ; schema:name "Studien-/Prüfungsleistungen MTAu" </v>
      </c>
      <c r="E63" t="str">
        <f t="shared" si="2"/>
        <v xml:space="preserve">; schema:itemListElement module:Exam01_MTAu, module:Exam02_MTAu . </v>
      </c>
      <c r="F63" t="s">
        <v>1003</v>
      </c>
      <c r="G63" s="9" t="str">
        <f t="shared" si="3"/>
        <v xml:space="preserve">module:Exam01_MTAu a schema:ListItem ; schema:name "Belegarbeit mit mündlichem Gespräch"@de ; schema:position 1 . </v>
      </c>
      <c r="H63" t="s">
        <v>997</v>
      </c>
      <c r="I63" s="9" t="str">
        <f t="shared" si="4"/>
        <v xml:space="preserve">module:Exam02_MTAu a schema:ListItem ; schema:name "Semesterbegleitende Leistungen können in die Bewertung einbezogen werden"@de ; schema:position 2 . </v>
      </c>
      <c r="K63" s="9" t="str">
        <f t="shared" si="5"/>
        <v/>
      </c>
      <c r="M63" s="9" t="str">
        <f t="shared" si="6"/>
        <v/>
      </c>
      <c r="O63" t="str">
        <f t="shared" si="8"/>
        <v xml:space="preserve">module:Exam01_MTAu a schema:ListItem ; schema:name "Belegarbeit mit mündlichem Gespräch"@de ; schema:position 1 . module:Exam02_MTAu a schema:ListItem ; schema:name "Semesterbegleitende Leistungen können in die Bewertung einbezogen werden"@de ; schema:position 2 . </v>
      </c>
      <c r="P63" t="str">
        <f t="shared" si="7"/>
        <v xml:space="preserve">module:MTAu module:about_Exam module:Exam_MTAu . module:Exam_MTAu a schema:ItemList ; schema:identifier "Exam" ; schema:name "Studien-/Prüfungsleistungen MTAu" ; schema:itemListElement module:Exam01_MTAu, module:Exam02_MTAu . module:Exam01_MTAu a schema:ListItem ; schema:name "Belegarbeit mit mündlichem Gespräch"@de ; schema:position 1 . module:Exam02_MTAu a schema:ListItem ; schema:name "Semesterbegleitende Leistungen können in die Bewertung einbezogen werden"@de ; schema:position 2 . </v>
      </c>
    </row>
    <row r="64" spans="1:16" x14ac:dyDescent="0.35">
      <c r="A64" s="11" t="s">
        <v>869</v>
      </c>
      <c r="B64" s="4" t="s">
        <v>109</v>
      </c>
      <c r="C64" s="25" t="s">
        <v>725</v>
      </c>
      <c r="D64" t="str">
        <f t="shared" si="1"/>
        <v xml:space="preserve">module:MMPr module:about_Exam module:Exam_MMPr . module:Exam_MMPr a schema:ItemList ; schema:identifier "Exam" ; schema:name "Studien-/Prüfungsleistungen MMPr" </v>
      </c>
      <c r="E64" t="str">
        <f t="shared" si="2"/>
        <v xml:space="preserve">; schema:itemListElement module:Exam01_MMPr, module:Exam02_MMPr . </v>
      </c>
      <c r="F64" t="s">
        <v>1003</v>
      </c>
      <c r="G64" s="9" t="str">
        <f t="shared" si="3"/>
        <v xml:space="preserve">module:Exam01_MMPr a schema:ListItem ; schema:name "Belegarbeit mit mündlichem Gespräch"@de ; schema:position 1 . </v>
      </c>
      <c r="H64" t="s">
        <v>997</v>
      </c>
      <c r="I64" s="9" t="str">
        <f t="shared" si="4"/>
        <v xml:space="preserve">module:Exam02_MMPr a schema:ListItem ; schema:name "Semesterbegleitende Leistungen können in die Bewertung einbezogen werden"@de ; schema:position 2 . </v>
      </c>
      <c r="K64" s="9" t="str">
        <f t="shared" si="5"/>
        <v/>
      </c>
      <c r="M64" s="9" t="str">
        <f t="shared" si="6"/>
        <v/>
      </c>
      <c r="O64" t="str">
        <f t="shared" si="8"/>
        <v xml:space="preserve">module:Exam01_MMPr a schema:ListItem ; schema:name "Belegarbeit mit mündlichem Gespräch"@de ; schema:position 1 . module:Exam02_MMPr a schema:ListItem ; schema:name "Semesterbegleitende Leistungen können in die Bewertung einbezogen werden"@de ; schema:position 2 . </v>
      </c>
      <c r="P64" t="str">
        <f t="shared" si="7"/>
        <v xml:space="preserve">module:MMPr module:about_Exam module:Exam_MMPr . module:Exam_MMPr a schema:ItemList ; schema:identifier "Exam" ; schema:name "Studien-/Prüfungsleistungen MMPr" ; schema:itemListElement module:Exam01_MMPr, module:Exam02_MMPr . module:Exam01_MMPr a schema:ListItem ; schema:name "Belegarbeit mit mündlichem Gespräch"@de ; schema:position 1 . module:Exam02_MMPr a schema:ListItem ; schema:name "Semesterbegleitende Leistungen können in die Bewertung einbezogen werden"@de ; schema:position 2 . </v>
      </c>
    </row>
    <row r="65" spans="1:16" x14ac:dyDescent="0.35">
      <c r="A65" s="11" t="s">
        <v>870</v>
      </c>
      <c r="B65" s="4" t="s">
        <v>100</v>
      </c>
      <c r="C65" s="25" t="s">
        <v>725</v>
      </c>
      <c r="D65" t="str">
        <f t="shared" si="1"/>
        <v xml:space="preserve">module:SWQu module:about_Exam module:Exam_SWQu . module:Exam_SWQu a schema:ItemList ; schema:identifier "Exam" ; schema:name "Studien-/Prüfungsleistungen SWQu" </v>
      </c>
      <c r="E65" t="str">
        <f t="shared" si="2"/>
        <v xml:space="preserve">; schema:itemListElement module:Exam01_SWQu, module:Exam02_SWQu . </v>
      </c>
      <c r="F65" t="s">
        <v>1014</v>
      </c>
      <c r="G65" s="9" t="str">
        <f t="shared" si="3"/>
        <v xml:space="preserve">module:Exam01_SWQu a schema:ListItem ; schema:name "mündliche Prüfung oder Klausur"@de ; schema:position 1 . </v>
      </c>
      <c r="H65" t="s">
        <v>997</v>
      </c>
      <c r="I65" s="9" t="str">
        <f t="shared" si="4"/>
        <v xml:space="preserve">module:Exam02_SWQu a schema:ListItem ; schema:name "Semesterbegleitende Leistungen können in die Bewertung einbezogen werden"@de ; schema:position 2 . </v>
      </c>
      <c r="K65" s="9" t="str">
        <f t="shared" si="5"/>
        <v/>
      </c>
      <c r="M65" s="9" t="str">
        <f t="shared" si="6"/>
        <v/>
      </c>
      <c r="O65" t="str">
        <f t="shared" si="8"/>
        <v xml:space="preserve">module:Exam01_SWQu a schema:ListItem ; schema:name "mündliche Prüfung oder Klausur"@de ; schema:position 1 . module:Exam02_SWQu a schema:ListItem ; schema:name "Semesterbegleitende Leistungen können in die Bewertung einbezogen werden"@de ; schema:position 2 . </v>
      </c>
      <c r="P65" t="str">
        <f t="shared" si="7"/>
        <v xml:space="preserve">module:SWQu module:about_Exam module:Exam_SWQu . module:Exam_SWQu a schema:ItemList ; schema:identifier "Exam" ; schema:name "Studien-/Prüfungsleistungen SWQu" ; schema:itemListElement module:Exam01_SWQu, module:Exam02_SWQu . module:Exam01_SWQu a schema:ListItem ; schema:name "mündliche Prüfung oder Klausur"@de ; schema:position 1 . module:Exam02_SWQu a schema:ListItem ; schema:name "Semesterbegleitende Leistungen können in die Bewertung einbezogen werden"@de ; schema:position 2 . </v>
      </c>
    </row>
    <row r="66" spans="1:16" x14ac:dyDescent="0.35">
      <c r="A66" s="11" t="s">
        <v>871</v>
      </c>
      <c r="B66" s="4" t="s">
        <v>90</v>
      </c>
      <c r="C66" s="25" t="s">
        <v>725</v>
      </c>
      <c r="D66" t="str">
        <f t="shared" si="1"/>
        <v xml:space="preserve">module:SyEn module:about_Exam module:Exam_SyEn . module:Exam_SyEn a schema:ItemList ; schema:identifier "Exam" ; schema:name "Studien-/Prüfungsleistungen SyEn" </v>
      </c>
      <c r="E66" t="str">
        <f t="shared" si="2"/>
        <v xml:space="preserve">; schema:itemListElement module:Exam01_SyEn, module:Exam02_SyEn . </v>
      </c>
      <c r="F66" t="s">
        <v>996</v>
      </c>
      <c r="G66" s="9" t="str">
        <f t="shared" si="3"/>
        <v xml:space="preserve">module:Exam01_SyEn a schema:ListItem ; schema:name "Klausur"@de ; schema:position 1 . </v>
      </c>
      <c r="H66" t="s">
        <v>1015</v>
      </c>
      <c r="I66" s="9" t="str">
        <f t="shared" si="4"/>
        <v xml:space="preserve">module:Exam02_SyEn a schema:ListItem ; schema:name "Semesterbegleitende Leistungen können in die   Bewertung einbezogen werden"@de ; schema:position 2 . </v>
      </c>
      <c r="K66" s="9" t="str">
        <f t="shared" si="5"/>
        <v/>
      </c>
      <c r="M66" s="9" t="str">
        <f t="shared" si="6"/>
        <v/>
      </c>
      <c r="O66" t="str">
        <f t="shared" ref="O66:O73" si="9">_xlfn.CONCAT(G66,I66,K66,M66)</f>
        <v xml:space="preserve">module:Exam01_SyEn a schema:ListItem ; schema:name "Klausur"@de ; schema:position 1 . module:Exam02_SyEn a schema:ListItem ; schema:name "Semesterbegleitende Leistungen können in die   Bewertung einbezogen werden"@de ; schema:position 2 . </v>
      </c>
      <c r="P66" t="str">
        <f t="shared" si="7"/>
        <v xml:space="preserve">module:SyEn module:about_Exam module:Exam_SyEn . module:Exam_SyEn a schema:ItemList ; schema:identifier "Exam" ; schema:name "Studien-/Prüfungsleistungen SyEn" ; schema:itemListElement module:Exam01_SyEn, module:Exam02_SyEn . module:Exam01_SyEn a schema:ListItem ; schema:name "Klausur"@de ; schema:position 1 . module:Exam02_SyEn a schema:ListItem ; schema:name "Semesterbegleitende Leistungen können in die   Bewertung einbezogen werden"@de ; schema:position 2 . </v>
      </c>
    </row>
    <row r="67" spans="1:16" x14ac:dyDescent="0.35">
      <c r="A67" s="11" t="s">
        <v>872</v>
      </c>
      <c r="B67" s="4" t="s">
        <v>78</v>
      </c>
      <c r="C67" s="25" t="s">
        <v>725</v>
      </c>
      <c r="D67" t="str">
        <f t="shared" ref="D67:D73" si="10">_xlfn.CONCAT(A67," module:about_Exam module:Exam_",B67," . module:Exam_",B67," a schema:ItemList ; schema:identifier ",C67,"Exam",C67," ; schema:name ",C67,"Studien-/Prüfungsleistungen ",B67,C67," ")</f>
        <v xml:space="preserve">module:WBSM module:about_Exam module:Exam_WBSM . module:Exam_WBSM a schema:ItemList ; schema:identifier "Exam" ; schema:name "Studien-/Prüfungsleistungen WBSM" </v>
      </c>
      <c r="E67" t="str">
        <f t="shared" ref="E67:E73" si="11">_xlfn.CONCAT(IF(F67="","",_xlfn.CONCAT("; schema:itemListElement module:Exam01_",B67)), IF(H67="","",_xlfn.CONCAT(", module:Exam02_",B67)),IF(J67="","",_xlfn.CONCAT(", module:Exam03_",B67)),IF(L67=""," . ",_xlfn.CONCAT(", module:Exam04_",B67," .")))</f>
        <v xml:space="preserve">; schema:itemListElement module:Exam01_WBSM, module:Exam02_WBSM . </v>
      </c>
      <c r="F67" t="s">
        <v>996</v>
      </c>
      <c r="G67" s="9" t="str">
        <f t="shared" ref="G67:G73" si="12">IF(F67="","",_xlfn.CONCAT("module:Exam01_",$B67," a schema:ListItem ; schema:name ",$C67,F67,$C67,"@de ; schema:position ","1 . "))</f>
        <v xml:space="preserve">module:Exam01_WBSM a schema:ListItem ; schema:name "Klausur"@de ; schema:position 1 . </v>
      </c>
      <c r="H67" t="s">
        <v>997</v>
      </c>
      <c r="I67" s="9" t="str">
        <f t="shared" ref="I67:I73" si="13">IF(H67="","",_xlfn.CONCAT("module:Exam02_",$B67," a schema:ListItem ; schema:name ",$C67,H67,$C67,"@de ; schema:position ","2 . "))</f>
        <v xml:space="preserve">module:Exam02_WBSM a schema:ListItem ; schema:name "Semesterbegleitende Leistungen können in die Bewertung einbezogen werden"@de ; schema:position 2 . </v>
      </c>
      <c r="K67" s="9" t="str">
        <f t="shared" ref="K67:K73" si="14">IF(J67="","",_xlfn.CONCAT("module:Exam03_",$B67," a schema:ListItem ; schema:name ",$C67,J67,$C67,"@de ; schema:position ","3 . "))</f>
        <v/>
      </c>
      <c r="M67" s="9" t="str">
        <f t="shared" ref="M67:M73" si="15">IF(L67="","",_xlfn.CONCAT("module:Exam04_",$B67," a schema:ListItem ; schema:name ",$C67,L67,$C67,"@de ; schema:position ","4 . "))</f>
        <v/>
      </c>
      <c r="O67" t="str">
        <f t="shared" si="9"/>
        <v xml:space="preserve">module:Exam01_WBSM a schema:ListItem ; schema:name "Klausur"@de ; schema:position 1 . module:Exam02_WBSM a schema:ListItem ; schema:name "Semesterbegleitende Leistungen können in die Bewertung einbezogen werden"@de ; schema:position 2 . </v>
      </c>
      <c r="P67" t="str">
        <f t="shared" ref="P67:P73" si="16">_xlfn.CONCAT(D67,E67,O67)</f>
        <v xml:space="preserve">module:WBSM module:about_Exam module:Exam_WBSM . module:Exam_WBSM a schema:ItemList ; schema:identifier "Exam" ; schema:name "Studien-/Prüfungsleistungen WBSM" ; schema:itemListElement module:Exam01_WBSM, module:Exam02_WBSM . module:Exam01_WBSM a schema:ListItem ; schema:name "Klausur"@de ; schema:position 1 . module:Exam02_WBSM a schema:ListItem ; schema:name "Semesterbegleitende Leistungen können in die Bewertung einbezogen werden"@de ; schema:position 2 . </v>
      </c>
    </row>
    <row r="68" spans="1:16" x14ac:dyDescent="0.35">
      <c r="A68" s="11" t="s">
        <v>873</v>
      </c>
      <c r="B68" s="4" t="s">
        <v>68</v>
      </c>
      <c r="C68" s="25" t="s">
        <v>725</v>
      </c>
      <c r="D68" t="str">
        <f t="shared" si="10"/>
        <v xml:space="preserve">module:SG1B module:about_Exam module:Exam_SG1B . module:Exam_SG1B a schema:ItemList ; schema:identifier "Exam" ; schema:name "Studien-/Prüfungsleistungen SG1B" </v>
      </c>
      <c r="E68" t="str">
        <f t="shared" si="11"/>
        <v xml:space="preserve">; schema:itemListElement module:Exam01_SG1B, module:Exam02_SG1B . </v>
      </c>
      <c r="F68" t="s">
        <v>996</v>
      </c>
      <c r="G68" s="9" t="str">
        <f t="shared" si="12"/>
        <v xml:space="preserve">module:Exam01_SG1B a schema:ListItem ; schema:name "Klausur"@de ; schema:position 1 . </v>
      </c>
      <c r="H68" t="s">
        <v>997</v>
      </c>
      <c r="I68" s="9" t="str">
        <f t="shared" si="13"/>
        <v xml:space="preserve">module:Exam02_SG1B a schema:ListItem ; schema:name "Semesterbegleitende Leistungen können in die Bewertung einbezogen werden"@de ; schema:position 2 . </v>
      </c>
      <c r="K68" s="9" t="str">
        <f t="shared" si="14"/>
        <v/>
      </c>
      <c r="M68" s="9" t="str">
        <f t="shared" si="15"/>
        <v/>
      </c>
      <c r="O68" t="str">
        <f t="shared" si="9"/>
        <v xml:space="preserve">module:Exam01_SG1B a schema:ListItem ; schema:name "Klausur"@de ; schema:position 1 . module:Exam02_SG1B a schema:ListItem ; schema:name "Semesterbegleitende Leistungen können in die Bewertung einbezogen werden"@de ; schema:position 2 . </v>
      </c>
      <c r="P68" t="str">
        <f t="shared" si="16"/>
        <v xml:space="preserve">module:SG1B module:about_Exam module:Exam_SG1B . module:Exam_SG1B a schema:ItemList ; schema:identifier "Exam" ; schema:name "Studien-/Prüfungsleistungen SG1B" ; schema:itemListElement module:Exam01_SG1B, module:Exam02_SG1B . module:Exam01_SG1B a schema:ListItem ; schema:name "Klausur"@de ; schema:position 1 . module:Exam02_SG1B a schema:ListItem ; schema:name "Semesterbegleitende Leistungen können in die Bewertung einbezogen werden"@de ; schema:position 2 . </v>
      </c>
    </row>
    <row r="69" spans="1:16" x14ac:dyDescent="0.35">
      <c r="A69" s="11" t="s">
        <v>874</v>
      </c>
      <c r="B69" s="4" t="s">
        <v>56</v>
      </c>
      <c r="C69" s="25" t="s">
        <v>725</v>
      </c>
      <c r="D69" t="str">
        <f t="shared" si="10"/>
        <v xml:space="preserve">module:SG2I module:about_Exam module:Exam_SG2I . module:Exam_SG2I a schema:ItemList ; schema:identifier "Exam" ; schema:name "Studien-/Prüfungsleistungen SG2I" </v>
      </c>
      <c r="E69" t="str">
        <f t="shared" si="11"/>
        <v xml:space="preserve">; schema:itemListElement module:Exam01_SG2I, module:Exam02_SG2I . </v>
      </c>
      <c r="F69" t="s">
        <v>1003</v>
      </c>
      <c r="G69" s="9" t="str">
        <f t="shared" si="12"/>
        <v xml:space="preserve">module:Exam01_SG2I a schema:ListItem ; schema:name "Belegarbeit mit mündlichem Gespräch"@de ; schema:position 1 . </v>
      </c>
      <c r="H69" t="s">
        <v>1016</v>
      </c>
      <c r="I69" s="9" t="str">
        <f t="shared" si="13"/>
        <v xml:space="preserve">module:Exam02_SG2I a schema:ListItem ; schema:name "Semesterbegleitende Leistungen können mit einbezogen werden"@de ; schema:position 2 . </v>
      </c>
      <c r="K69" s="9" t="str">
        <f t="shared" si="14"/>
        <v/>
      </c>
      <c r="M69" s="9" t="str">
        <f t="shared" si="15"/>
        <v/>
      </c>
      <c r="O69" t="str">
        <f t="shared" si="9"/>
        <v xml:space="preserve">module:Exam01_SG2I a schema:ListItem ; schema:name "Belegarbeit mit mündlichem Gespräch"@de ; schema:position 1 . module:Exam02_SG2I a schema:ListItem ; schema:name "Semesterbegleitende Leistungen können mit einbezogen werden"@de ; schema:position 2 . </v>
      </c>
      <c r="P69" t="str">
        <f t="shared" si="16"/>
        <v xml:space="preserve">module:SG2I module:about_Exam module:Exam_SG2I . module:Exam_SG2I a schema:ItemList ; schema:identifier "Exam" ; schema:name "Studien-/Prüfungsleistungen SG2I" ; schema:itemListElement module:Exam01_SG2I, module:Exam02_SG2I . module:Exam01_SG2I a schema:ListItem ; schema:name "Belegarbeit mit mündlichem Gespräch"@de ; schema:position 1 . module:Exam02_SG2I a schema:ListItem ; schema:name "Semesterbegleitende Leistungen können mit einbezogen werden"@de ; schema:position 2 . </v>
      </c>
    </row>
    <row r="70" spans="1:16" x14ac:dyDescent="0.35">
      <c r="A70" s="11" t="s">
        <v>875</v>
      </c>
      <c r="B70" s="4" t="s">
        <v>47</v>
      </c>
      <c r="C70" s="25" t="s">
        <v>725</v>
      </c>
      <c r="D70" t="str">
        <f t="shared" si="10"/>
        <v xml:space="preserve">module:SG2R module:about_Exam module:Exam_SG2R . module:Exam_SG2R a schema:ItemList ; schema:identifier "Exam" ; schema:name "Studien-/Prüfungsleistungen SG2R" </v>
      </c>
      <c r="E70" t="str">
        <f t="shared" si="11"/>
        <v xml:space="preserve">; schema:itemListElement module:Exam01_SG2R . </v>
      </c>
      <c r="F70" t="s">
        <v>1017</v>
      </c>
      <c r="G70" s="9" t="str">
        <f t="shared" si="12"/>
        <v xml:space="preserve">module:Exam01_SG2R a schema:ListItem ; schema:name "Klausurbegleitende Leistungen können in die Bewertung einbezogen werden"@de ; schema:position 1 . </v>
      </c>
      <c r="I70" s="9" t="str">
        <f t="shared" si="13"/>
        <v/>
      </c>
      <c r="K70" s="9" t="str">
        <f t="shared" si="14"/>
        <v/>
      </c>
      <c r="M70" s="9" t="str">
        <f t="shared" si="15"/>
        <v/>
      </c>
      <c r="O70" t="str">
        <f t="shared" si="9"/>
        <v xml:space="preserve">module:Exam01_SG2R a schema:ListItem ; schema:name "Klausurbegleitende Leistungen können in die Bewertung einbezogen werden"@de ; schema:position 1 . </v>
      </c>
      <c r="P70" t="str">
        <f t="shared" si="16"/>
        <v xml:space="preserve">module:SG2R module:about_Exam module:Exam_SG2R . module:Exam_SG2R a schema:ItemList ; schema:identifier "Exam" ; schema:name "Studien-/Prüfungsleistungen SG2R" ; schema:itemListElement module:Exam01_SG2R . module:Exam01_SG2R a schema:ListItem ; schema:name "Klausurbegleitende Leistungen können in die Bewertung einbezogen werden"@de ; schema:position 1 . </v>
      </c>
    </row>
    <row r="71" spans="1:16" x14ac:dyDescent="0.35">
      <c r="A71" s="11" t="s">
        <v>876</v>
      </c>
      <c r="B71" s="4" t="s">
        <v>35</v>
      </c>
      <c r="C71" s="25" t="s">
        <v>725</v>
      </c>
      <c r="D71" t="str">
        <f t="shared" si="10"/>
        <v xml:space="preserve">module:BPPr module:about_Exam module:Exam_BPPr . module:Exam_BPPr a schema:ItemList ; schema:identifier "Exam" ; schema:name "Studien-/Prüfungsleistungen BPPr" </v>
      </c>
      <c r="E71" t="str">
        <f t="shared" si="11"/>
        <v>; schema:itemListElement module:Exam01_BPPr, module:Exam02_BPPr, module:Exam03_BPPr, module:Exam04_BPPr .</v>
      </c>
      <c r="F71" t="s">
        <v>1018</v>
      </c>
      <c r="G71" s="9" t="str">
        <f t="shared" si="12"/>
        <v xml:space="preserve">module:Exam01_BPPr a schema:ListItem ; schema:name "Belegarbeit"@de ; schema:position 1 . </v>
      </c>
      <c r="H71" t="s">
        <v>1019</v>
      </c>
      <c r="I71" s="9" t="str">
        <f t="shared" si="13"/>
        <v xml:space="preserve">module:Exam02_BPPr a schema:ListItem ; schema:name "Teilnahme am Seminar (Anwesenheitspflicht)"@de ; schema:position 2 . </v>
      </c>
      <c r="J71" t="s">
        <v>1020</v>
      </c>
      <c r="K71" s="9" t="str">
        <f t="shared" si="14"/>
        <v xml:space="preserve">module:Exam03_BPPr a schema:ListItem ; schema:name "Vortrag mit undifferenzierter Bewertung"@de ; schema:position 3 . </v>
      </c>
      <c r="L71" t="s">
        <v>1021</v>
      </c>
      <c r="M71" s="9" t="str">
        <f t="shared" si="15"/>
        <v xml:space="preserve">module:Exam04_BPPr a schema:ListItem ; schema:name "Vorlage eines Praktikumszeugnisses "@de ; schema:position 4 . </v>
      </c>
      <c r="O71" t="str">
        <f t="shared" si="9"/>
        <v xml:space="preserve">module:Exam01_BPPr a schema:ListItem ; schema:name "Belegarbeit"@de ; schema:position 1 . module:Exam02_BPPr a schema:ListItem ; schema:name "Teilnahme am Seminar (Anwesenheitspflicht)"@de ; schema:position 2 . module:Exam03_BPPr a schema:ListItem ; schema:name "Vortrag mit undifferenzierter Bewertung"@de ; schema:position 3 . module:Exam04_BPPr a schema:ListItem ; schema:name "Vorlage eines Praktikumszeugnisses "@de ; schema:position 4 . </v>
      </c>
      <c r="P71" t="str">
        <f t="shared" si="16"/>
        <v xml:space="preserve">module:BPPr module:about_Exam module:Exam_BPPr . module:Exam_BPPr a schema:ItemList ; schema:identifier "Exam" ; schema:name "Studien-/Prüfungsleistungen BPPr" ; schema:itemListElement module:Exam01_BPPr, module:Exam02_BPPr, module:Exam03_BPPr, module:Exam04_BPPr .module:Exam01_BPPr a schema:ListItem ; schema:name "Belegarbeit"@de ; schema:position 1 . module:Exam02_BPPr a schema:ListItem ; schema:name "Teilnahme am Seminar (Anwesenheitspflicht)"@de ; schema:position 2 . module:Exam03_BPPr a schema:ListItem ; schema:name "Vortrag mit undifferenzierter Bewertung"@de ; schema:position 3 . module:Exam04_BPPr a schema:ListItem ; schema:name "Vorlage eines Praktikumszeugnisses "@de ; schema:position 4 . </v>
      </c>
    </row>
    <row r="72" spans="1:16" x14ac:dyDescent="0.35">
      <c r="A72" s="11" t="s">
        <v>877</v>
      </c>
      <c r="B72" s="4" t="s">
        <v>24</v>
      </c>
      <c r="C72" s="25" t="s">
        <v>725</v>
      </c>
      <c r="D72" t="str">
        <f t="shared" si="10"/>
        <v xml:space="preserve">module:BaSe module:about_Exam module:Exam_BaSe . module:Exam_BaSe a schema:ItemList ; schema:identifier "Exam" ; schema:name "Studien-/Prüfungsleistungen BaSe" </v>
      </c>
      <c r="E72" t="str">
        <f t="shared" si="11"/>
        <v xml:space="preserve">; schema:itemListElement module:Exam01_BaSe, module:Exam02_BaSe . </v>
      </c>
      <c r="F72" t="s">
        <v>1022</v>
      </c>
      <c r="G72" s="9" t="str">
        <f t="shared" si="12"/>
        <v xml:space="preserve">module:Exam01_BaSe a schema:ListItem ; schema:name "Belegarbeit (Poster)"@de ; schema:position 1 . </v>
      </c>
      <c r="H72" t="s">
        <v>1023</v>
      </c>
      <c r="I72" s="9" t="str">
        <f t="shared" si="13"/>
        <v xml:space="preserve">module:Exam02_BaSe a schema:ListItem ; schema:name "Semesterbegleitende Leistungen (Anwesenheitspflicht, Seminarvortrag) können in die Bewertung einbezogen werden"@de ; schema:position 2 . </v>
      </c>
      <c r="K72" s="9" t="str">
        <f t="shared" si="14"/>
        <v/>
      </c>
      <c r="M72" s="9" t="str">
        <f t="shared" si="15"/>
        <v/>
      </c>
      <c r="O72" t="str">
        <f t="shared" si="9"/>
        <v xml:space="preserve">module:Exam01_BaSe a schema:ListItem ; schema:name "Belegarbeit (Poster)"@de ; schema:position 1 . module:Exam02_BaSe a schema:ListItem ; schema:name "Semesterbegleitende Leistungen (Anwesenheitspflicht, Seminarvortrag) können in die Bewertung einbezogen werden"@de ; schema:position 2 . </v>
      </c>
      <c r="P72" t="str">
        <f t="shared" si="16"/>
        <v xml:space="preserve">module:BaSe module:about_Exam module:Exam_BaSe . module:Exam_BaSe a schema:ItemList ; schema:identifier "Exam" ; schema:name "Studien-/Prüfungsleistungen BaSe" ; schema:itemListElement module:Exam01_BaSe, module:Exam02_BaSe . module:Exam01_BaSe a schema:ListItem ; schema:name "Belegarbeit (Poster)"@de ; schema:position 1 . module:Exam02_BaSe a schema:ListItem ; schema:name "Semesterbegleitende Leistungen (Anwesenheitspflicht, Seminarvortrag) können in die Bewertung einbezogen werden"@de ; schema:position 2 . </v>
      </c>
    </row>
    <row r="73" spans="1:16" x14ac:dyDescent="0.35">
      <c r="A73" s="11" t="s">
        <v>878</v>
      </c>
      <c r="B73" s="4" t="s">
        <v>11</v>
      </c>
      <c r="C73" s="25" t="s">
        <v>725</v>
      </c>
      <c r="D73" t="str">
        <f t="shared" si="10"/>
        <v xml:space="preserve">module:BaAr module:about_Exam module:Exam_BaAr . module:Exam_BaAr a schema:ItemList ; schema:identifier "Exam" ; schema:name "Studien-/Prüfungsleistungen BaAr" </v>
      </c>
      <c r="E73" t="str">
        <f t="shared" si="11"/>
        <v xml:space="preserve">; schema:itemListElement module:Exam01_BaAr, module:Exam02_BaAr . </v>
      </c>
      <c r="F73" t="s">
        <v>1024</v>
      </c>
      <c r="G73" s="9" t="str">
        <f t="shared" si="12"/>
        <v xml:space="preserve">module:Exam01_BaAr a schema:ListItem ; schema:name "Abschlussarbeit"@de ; schema:position 1 . </v>
      </c>
      <c r="H73" t="s">
        <v>1025</v>
      </c>
      <c r="I73" s="9" t="str">
        <f t="shared" si="13"/>
        <v xml:space="preserve">module:Exam02_BaAr a schema:ListItem ; schema:name "Kolloquium"@de ; schema:position 2 . </v>
      </c>
      <c r="K73" s="9" t="str">
        <f t="shared" si="14"/>
        <v/>
      </c>
      <c r="M73" s="9" t="str">
        <f t="shared" si="15"/>
        <v/>
      </c>
      <c r="O73" t="str">
        <f t="shared" si="9"/>
        <v xml:space="preserve">module:Exam01_BaAr a schema:ListItem ; schema:name "Abschlussarbeit"@de ; schema:position 1 . module:Exam02_BaAr a schema:ListItem ; schema:name "Kolloquium"@de ; schema:position 2 . </v>
      </c>
      <c r="P73" t="str">
        <f t="shared" si="16"/>
        <v xml:space="preserve">module:BaAr module:about_Exam module:Exam_BaAr . module:Exam_BaAr a schema:ItemList ; schema:identifier "Exam" ; schema:name "Studien-/Prüfungsleistungen BaAr" ; schema:itemListElement module:Exam01_BaAr, module:Exam02_BaAr . module:Exam01_BaAr a schema:ListItem ; schema:name "Abschlussarbeit"@de ; schema:position 1 . module:Exam02_BaAr a schema:ListItem ; schema:name "Kolloquium"@de ; schema:position 2 . </v>
      </c>
    </row>
    <row r="74" spans="1:16" x14ac:dyDescent="0.35">
      <c r="C74" s="25"/>
      <c r="D74" s="25"/>
      <c r="E74" s="25"/>
    </row>
    <row r="75" spans="1:16" x14ac:dyDescent="0.35">
      <c r="C75" s="25"/>
      <c r="D75" s="25"/>
      <c r="E75" s="25"/>
    </row>
    <row r="76" spans="1:16" x14ac:dyDescent="0.35">
      <c r="C76" s="25"/>
      <c r="D76" s="25"/>
      <c r="E76" s="25"/>
    </row>
    <row r="77" spans="1:16" x14ac:dyDescent="0.35">
      <c r="C77" s="25"/>
      <c r="D77" s="25"/>
      <c r="E77" s="25"/>
    </row>
    <row r="78" spans="1:16" x14ac:dyDescent="0.35">
      <c r="C78" s="25"/>
      <c r="D78" s="25"/>
      <c r="E78" s="25"/>
    </row>
    <row r="79" spans="1:16" x14ac:dyDescent="0.35">
      <c r="C79" s="25"/>
      <c r="D79" s="25"/>
      <c r="E79" s="25"/>
    </row>
    <row r="80" spans="1:16" x14ac:dyDescent="0.35">
      <c r="C80" s="25"/>
      <c r="D80" s="25"/>
      <c r="E80" s="25"/>
    </row>
    <row r="81" spans="3:5" x14ac:dyDescent="0.35">
      <c r="C81" s="25"/>
      <c r="D81" s="25"/>
      <c r="E81" s="25"/>
    </row>
    <row r="82" spans="3:5" x14ac:dyDescent="0.35">
      <c r="C82" s="25"/>
      <c r="D82" s="25"/>
      <c r="E82" s="25"/>
    </row>
    <row r="83" spans="3:5" x14ac:dyDescent="0.35">
      <c r="C83" s="25"/>
      <c r="D83" s="25"/>
      <c r="E83" s="25"/>
    </row>
    <row r="84" spans="3:5" x14ac:dyDescent="0.35">
      <c r="C84" s="25"/>
      <c r="D84" s="25"/>
      <c r="E84" s="25"/>
    </row>
    <row r="85" spans="3:5" x14ac:dyDescent="0.35">
      <c r="C85" s="25"/>
      <c r="D85" s="25"/>
      <c r="E85" s="25"/>
    </row>
    <row r="86" spans="3:5" x14ac:dyDescent="0.35">
      <c r="C86" s="25"/>
      <c r="D86" s="25"/>
      <c r="E86" s="25"/>
    </row>
    <row r="87" spans="3:5" x14ac:dyDescent="0.35">
      <c r="C87" s="25"/>
      <c r="D87" s="25"/>
      <c r="E87" s="25"/>
    </row>
    <row r="88" spans="3:5" x14ac:dyDescent="0.35">
      <c r="C88" s="25"/>
      <c r="D88" s="25"/>
      <c r="E88" s="25"/>
    </row>
    <row r="89" spans="3:5" x14ac:dyDescent="0.35">
      <c r="C89" s="25"/>
      <c r="D89" s="25"/>
      <c r="E89" s="25"/>
    </row>
    <row r="90" spans="3:5" x14ac:dyDescent="0.35">
      <c r="C90" s="25"/>
      <c r="D90" s="25"/>
      <c r="E90" s="25"/>
    </row>
    <row r="91" spans="3:5" x14ac:dyDescent="0.35">
      <c r="C91" s="25"/>
      <c r="D91" s="25"/>
      <c r="E91" s="25"/>
    </row>
    <row r="92" spans="3:5" x14ac:dyDescent="0.35">
      <c r="C92" s="25"/>
      <c r="D92" s="25"/>
      <c r="E92" s="25"/>
    </row>
    <row r="93" spans="3:5" x14ac:dyDescent="0.35">
      <c r="C93" s="25"/>
      <c r="D93" s="25"/>
      <c r="E93" s="25"/>
    </row>
    <row r="94" spans="3:5" x14ac:dyDescent="0.35">
      <c r="C94" s="25"/>
      <c r="D94" s="25"/>
      <c r="E94" s="25"/>
    </row>
    <row r="95" spans="3:5" x14ac:dyDescent="0.35">
      <c r="C95" s="25"/>
      <c r="D95" s="25"/>
      <c r="E95" s="25"/>
    </row>
    <row r="96" spans="3:5" x14ac:dyDescent="0.35">
      <c r="C96" s="25"/>
      <c r="D96" s="25"/>
      <c r="E96" s="25"/>
    </row>
    <row r="97" spans="3:5" x14ac:dyDescent="0.35">
      <c r="C97" s="25"/>
      <c r="D97" s="25"/>
      <c r="E97" s="25"/>
    </row>
    <row r="98" spans="3:5" x14ac:dyDescent="0.35">
      <c r="C98" s="25"/>
      <c r="D98" s="25"/>
      <c r="E98" s="25"/>
    </row>
    <row r="99" spans="3:5" x14ac:dyDescent="0.35">
      <c r="C99" s="25"/>
      <c r="D99" s="25"/>
      <c r="E99" s="25"/>
    </row>
    <row r="100" spans="3:5" x14ac:dyDescent="0.35">
      <c r="C100" s="25"/>
      <c r="D100" s="25"/>
      <c r="E100" s="25"/>
    </row>
    <row r="101" spans="3:5" x14ac:dyDescent="0.35">
      <c r="C101" s="25"/>
      <c r="D101" s="25"/>
      <c r="E101" s="25"/>
    </row>
    <row r="102" spans="3:5" x14ac:dyDescent="0.35">
      <c r="C102" s="25"/>
      <c r="D102" s="25"/>
      <c r="E102" s="25"/>
    </row>
    <row r="103" spans="3:5" x14ac:dyDescent="0.35">
      <c r="C103" s="25"/>
      <c r="D103" s="25"/>
      <c r="E103" s="25"/>
    </row>
    <row r="104" spans="3:5" x14ac:dyDescent="0.35">
      <c r="C104" s="25"/>
      <c r="D104" s="25"/>
      <c r="E104" s="25"/>
    </row>
    <row r="105" spans="3:5" x14ac:dyDescent="0.35">
      <c r="C105" s="25"/>
      <c r="D105" s="25"/>
      <c r="E105" s="25"/>
    </row>
    <row r="106" spans="3:5" x14ac:dyDescent="0.35">
      <c r="C106" s="25"/>
      <c r="D106" s="25"/>
      <c r="E106" s="25"/>
    </row>
    <row r="107" spans="3:5" x14ac:dyDescent="0.35">
      <c r="C107" s="25"/>
      <c r="D107" s="25"/>
      <c r="E107" s="25"/>
    </row>
    <row r="108" spans="3:5" x14ac:dyDescent="0.35">
      <c r="C108" s="25"/>
      <c r="D108" s="25"/>
      <c r="E108" s="25"/>
    </row>
    <row r="109" spans="3:5" x14ac:dyDescent="0.35">
      <c r="C109" s="25"/>
      <c r="D109" s="25"/>
      <c r="E109" s="25"/>
    </row>
    <row r="110" spans="3:5" x14ac:dyDescent="0.35">
      <c r="C110" s="25"/>
      <c r="D110" s="25"/>
      <c r="E110" s="25"/>
    </row>
    <row r="111" spans="3:5" x14ac:dyDescent="0.35">
      <c r="C111" s="25"/>
      <c r="D111" s="25"/>
      <c r="E111" s="25"/>
    </row>
    <row r="112" spans="3:5" x14ac:dyDescent="0.35">
      <c r="C112" s="25"/>
      <c r="D112" s="25"/>
      <c r="E112" s="25"/>
    </row>
    <row r="113" spans="3:5" x14ac:dyDescent="0.35">
      <c r="C113" s="25"/>
      <c r="D113" s="25"/>
      <c r="E113" s="25"/>
    </row>
    <row r="114" spans="3:5" x14ac:dyDescent="0.35">
      <c r="C114" s="25"/>
      <c r="D114" s="25"/>
      <c r="E114" s="25"/>
    </row>
    <row r="115" spans="3:5" x14ac:dyDescent="0.35">
      <c r="C115" s="25"/>
      <c r="D115" s="25"/>
      <c r="E115" s="25"/>
    </row>
    <row r="116" spans="3:5" x14ac:dyDescent="0.35">
      <c r="C116" s="25"/>
      <c r="D116" s="25"/>
      <c r="E116" s="25"/>
    </row>
    <row r="117" spans="3:5" x14ac:dyDescent="0.35">
      <c r="C117" s="25"/>
      <c r="D117" s="25"/>
      <c r="E117" s="25"/>
    </row>
    <row r="118" spans="3:5" x14ac:dyDescent="0.35">
      <c r="C118" s="25"/>
      <c r="D118" s="25"/>
      <c r="E118" s="25"/>
    </row>
    <row r="119" spans="3:5" x14ac:dyDescent="0.35">
      <c r="C119" s="25"/>
      <c r="D119" s="25"/>
      <c r="E119" s="25"/>
    </row>
    <row r="120" spans="3:5" x14ac:dyDescent="0.35">
      <c r="C120" s="25"/>
      <c r="D120" s="25"/>
      <c r="E120" s="25"/>
    </row>
    <row r="121" spans="3:5" x14ac:dyDescent="0.35">
      <c r="C121" s="25"/>
      <c r="D121" s="25"/>
      <c r="E121" s="25"/>
    </row>
    <row r="122" spans="3:5" x14ac:dyDescent="0.35">
      <c r="C122" s="25"/>
      <c r="D122" s="25"/>
      <c r="E122" s="25"/>
    </row>
    <row r="123" spans="3:5" x14ac:dyDescent="0.35">
      <c r="C123" s="25"/>
      <c r="D123" s="25"/>
      <c r="E123" s="25"/>
    </row>
    <row r="124" spans="3:5" x14ac:dyDescent="0.35">
      <c r="C124" s="25"/>
      <c r="D124" s="25"/>
      <c r="E124" s="25"/>
    </row>
    <row r="125" spans="3:5" x14ac:dyDescent="0.35">
      <c r="C125" s="25"/>
      <c r="D125" s="25"/>
      <c r="E125" s="25"/>
    </row>
    <row r="126" spans="3:5" x14ac:dyDescent="0.35">
      <c r="C126" s="25"/>
      <c r="D126" s="25"/>
      <c r="E126" s="25"/>
    </row>
    <row r="127" spans="3:5" x14ac:dyDescent="0.35">
      <c r="C127" s="25"/>
      <c r="D127" s="25"/>
      <c r="E127" s="25"/>
    </row>
    <row r="128" spans="3:5" x14ac:dyDescent="0.35">
      <c r="C128" s="25"/>
      <c r="D128" s="25"/>
      <c r="E128" s="25"/>
    </row>
    <row r="129" spans="3:5" x14ac:dyDescent="0.35">
      <c r="C129" s="25"/>
      <c r="D129" s="25"/>
      <c r="E129" s="25"/>
    </row>
    <row r="130" spans="3:5" x14ac:dyDescent="0.35">
      <c r="C130" s="25"/>
      <c r="D130" s="25"/>
      <c r="E130" s="25"/>
    </row>
    <row r="131" spans="3:5" x14ac:dyDescent="0.35">
      <c r="C131" s="25"/>
      <c r="D131" s="25"/>
      <c r="E131" s="25"/>
    </row>
    <row r="132" spans="3:5" x14ac:dyDescent="0.35">
      <c r="C132" s="25"/>
      <c r="D132" s="25"/>
      <c r="E132" s="25"/>
    </row>
    <row r="133" spans="3:5" x14ac:dyDescent="0.35">
      <c r="C133" s="25"/>
      <c r="D133" s="25"/>
      <c r="E133" s="25"/>
    </row>
    <row r="134" spans="3:5" x14ac:dyDescent="0.35">
      <c r="C134" s="25"/>
      <c r="D134" s="25"/>
      <c r="E134" s="25"/>
    </row>
    <row r="135" spans="3:5" x14ac:dyDescent="0.35">
      <c r="C135" s="25"/>
      <c r="D135" s="25"/>
      <c r="E135" s="25"/>
    </row>
    <row r="136" spans="3:5" x14ac:dyDescent="0.35">
      <c r="C136" s="25"/>
      <c r="D136" s="25"/>
      <c r="E136" s="25"/>
    </row>
    <row r="137" spans="3:5" x14ac:dyDescent="0.35">
      <c r="C137" s="25"/>
      <c r="D137" s="25"/>
      <c r="E137" s="25"/>
    </row>
    <row r="138" spans="3:5" x14ac:dyDescent="0.35">
      <c r="C138" s="25"/>
      <c r="D138" s="25"/>
      <c r="E138" s="25"/>
    </row>
    <row r="139" spans="3:5" x14ac:dyDescent="0.35">
      <c r="C139" s="25"/>
      <c r="D139" s="25"/>
      <c r="E139" s="25"/>
    </row>
    <row r="140" spans="3:5" x14ac:dyDescent="0.35">
      <c r="C140" s="25"/>
      <c r="D140" s="25"/>
      <c r="E140" s="25"/>
    </row>
    <row r="141" spans="3:5" x14ac:dyDescent="0.35">
      <c r="C141" s="25"/>
      <c r="D141" s="25"/>
      <c r="E141" s="25"/>
    </row>
    <row r="142" spans="3:5" x14ac:dyDescent="0.35">
      <c r="C142" s="25"/>
      <c r="D142" s="25"/>
      <c r="E142" s="25"/>
    </row>
    <row r="143" spans="3:5" x14ac:dyDescent="0.35">
      <c r="C143" s="25"/>
      <c r="D143" s="25"/>
      <c r="E143" s="25"/>
    </row>
    <row r="144" spans="3:5" x14ac:dyDescent="0.35">
      <c r="C144" s="25"/>
      <c r="D144" s="25"/>
      <c r="E144" s="25"/>
    </row>
    <row r="145" spans="3:5" x14ac:dyDescent="0.35">
      <c r="C145" s="25"/>
      <c r="D145" s="25"/>
      <c r="E145" s="25"/>
    </row>
    <row r="146" spans="3:5" x14ac:dyDescent="0.35">
      <c r="C146" s="25"/>
      <c r="D146" s="25"/>
      <c r="E146" s="25"/>
    </row>
    <row r="147" spans="3:5" x14ac:dyDescent="0.35">
      <c r="C147" s="25"/>
      <c r="D147" s="25"/>
      <c r="E147" s="25"/>
    </row>
    <row r="148" spans="3:5" x14ac:dyDescent="0.35">
      <c r="C148" s="25"/>
      <c r="D148" s="25"/>
      <c r="E148" s="25"/>
    </row>
    <row r="149" spans="3:5" x14ac:dyDescent="0.35">
      <c r="C149" s="25"/>
      <c r="D149" s="25"/>
      <c r="E149" s="25"/>
    </row>
    <row r="150" spans="3:5" x14ac:dyDescent="0.35">
      <c r="C150" s="25"/>
      <c r="D150" s="25"/>
      <c r="E150" s="25"/>
    </row>
    <row r="151" spans="3:5" x14ac:dyDescent="0.35">
      <c r="C151" s="25"/>
      <c r="D151" s="25"/>
      <c r="E151" s="25"/>
    </row>
    <row r="152" spans="3:5" x14ac:dyDescent="0.35">
      <c r="C152" s="25"/>
      <c r="D152" s="25"/>
      <c r="E152" s="25"/>
    </row>
    <row r="153" spans="3:5" x14ac:dyDescent="0.35">
      <c r="C153" s="25"/>
      <c r="D153" s="25"/>
      <c r="E153" s="25"/>
    </row>
    <row r="154" spans="3:5" x14ac:dyDescent="0.35">
      <c r="C154" s="25"/>
      <c r="D154" s="25"/>
      <c r="E154" s="25"/>
    </row>
    <row r="155" spans="3:5" x14ac:dyDescent="0.35">
      <c r="C155" s="25"/>
      <c r="D155" s="25"/>
      <c r="E155" s="25"/>
    </row>
    <row r="156" spans="3:5" x14ac:dyDescent="0.35">
      <c r="C156" s="25"/>
      <c r="D156" s="25"/>
      <c r="E156" s="25"/>
    </row>
    <row r="157" spans="3:5" x14ac:dyDescent="0.35">
      <c r="C157" s="25"/>
      <c r="D157" s="25"/>
      <c r="E157" s="25"/>
    </row>
    <row r="158" spans="3:5" x14ac:dyDescent="0.35">
      <c r="C158" s="25"/>
      <c r="D158" s="25"/>
      <c r="E158" s="25"/>
    </row>
    <row r="159" spans="3:5" x14ac:dyDescent="0.35">
      <c r="C159" s="25"/>
      <c r="D159" s="25"/>
      <c r="E159" s="25"/>
    </row>
    <row r="160" spans="3:5" x14ac:dyDescent="0.35">
      <c r="C160" s="25"/>
      <c r="D160" s="25"/>
      <c r="E160" s="25"/>
    </row>
    <row r="161" spans="3:5" x14ac:dyDescent="0.35">
      <c r="C161" s="25"/>
      <c r="D161" s="25"/>
      <c r="E161" s="25"/>
    </row>
    <row r="162" spans="3:5" x14ac:dyDescent="0.35">
      <c r="C162" s="25"/>
      <c r="D162" s="25"/>
      <c r="E162" s="25"/>
    </row>
    <row r="163" spans="3:5" x14ac:dyDescent="0.35">
      <c r="C163" s="25"/>
      <c r="D163" s="25"/>
      <c r="E163" s="25"/>
    </row>
    <row r="164" spans="3:5" x14ac:dyDescent="0.35">
      <c r="C164" s="25"/>
      <c r="D164" s="25"/>
      <c r="E164" s="25"/>
    </row>
    <row r="165" spans="3:5" x14ac:dyDescent="0.35">
      <c r="C165" s="25"/>
      <c r="D165" s="25"/>
      <c r="E165" s="25"/>
    </row>
    <row r="166" spans="3:5" x14ac:dyDescent="0.35">
      <c r="C166" s="25"/>
      <c r="D166" s="25"/>
      <c r="E166" s="25"/>
    </row>
    <row r="167" spans="3:5" x14ac:dyDescent="0.35">
      <c r="C167" s="25"/>
      <c r="D167" s="25"/>
      <c r="E167" s="25"/>
    </row>
  </sheetData>
  <autoFilter ref="A1:P167" xr:uid="{1A10C6FB-E8E0-47B2-BD25-36F68603A169}"/>
  <phoneticPr fontId="5" type="noConversion"/>
  <pageMargins left="0.7" right="0.7" top="0.78740157499999996" bottom="0.78740157499999996"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338C-BB8D-40DF-8C6B-F3BC46DA230C}">
  <dimension ref="A1:G541"/>
  <sheetViews>
    <sheetView topLeftCell="A505" workbookViewId="0">
      <selection activeCell="G2" sqref="G2:G541"/>
    </sheetView>
  </sheetViews>
  <sheetFormatPr baseColWidth="10" defaultRowHeight="14.5" x14ac:dyDescent="0.35"/>
  <cols>
    <col min="1" max="1" width="13" customWidth="1"/>
    <col min="3" max="4" width="6" customWidth="1"/>
    <col min="5" max="5" width="5.26953125" customWidth="1"/>
    <col min="6" max="6" width="47.26953125" customWidth="1"/>
    <col min="7" max="7" width="21.36328125" customWidth="1"/>
  </cols>
  <sheetData>
    <row r="1" spans="1:7" x14ac:dyDescent="0.35">
      <c r="A1" s="10" t="s">
        <v>694</v>
      </c>
      <c r="B1" s="10" t="s">
        <v>693</v>
      </c>
      <c r="C1" s="10"/>
      <c r="D1" s="10"/>
      <c r="E1" s="12" t="s">
        <v>725</v>
      </c>
      <c r="F1" s="10" t="s">
        <v>1040</v>
      </c>
      <c r="G1" s="10" t="s">
        <v>726</v>
      </c>
    </row>
    <row r="2" spans="1:7" x14ac:dyDescent="0.35">
      <c r="A2" s="11" t="s">
        <v>807</v>
      </c>
      <c r="B2" s="4" t="s">
        <v>486</v>
      </c>
      <c r="C2" s="4">
        <v>1</v>
      </c>
      <c r="D2" s="4" t="str">
        <f>IF(C2&lt;10,_xlfn.CONCAT(0,C2),C2)</f>
        <v>01</v>
      </c>
      <c r="E2" s="25" t="s">
        <v>725</v>
      </c>
      <c r="F2" t="s">
        <v>1031</v>
      </c>
      <c r="G2" t="str">
        <f>_xlfn.CONCAT(A2," module:about_Content module:Content_",B2," . module:Content_",B2," a schema:ItemList ; schema:identifier ",E2,"Content",E2," ; schema:name ",E2,"Inhalt ",B2,E2," ; schema:itemListElement module:Content",D2,"_",B2," . module:Content",D2,"_",B2," a schema:ListItem ; schema:name ",E2,F2,E2,"@de ; schema:position ",C2," .")</f>
        <v>module:MIK1 module:about_Content module:Content_MIK1 . module:Content_MIK1 a schema:ItemList ; schema:identifier "Content" ; schema:name "Inhalt MIK1" ; schema:itemListElement module:Content01_MIK1 . module:Content01_MIK1 a schema:ListItem ; schema:name "Mengen und Mengenoperationen, Potenzmenge,"@de ; schema:position 1 .</v>
      </c>
    </row>
    <row r="3" spans="1:7" x14ac:dyDescent="0.35">
      <c r="A3" s="11" t="s">
        <v>807</v>
      </c>
      <c r="B3" s="4" t="s">
        <v>486</v>
      </c>
      <c r="C3" s="4">
        <v>2</v>
      </c>
      <c r="D3" s="4" t="str">
        <f t="shared" ref="D3:D66" si="0">IF(C3&lt;10,_xlfn.CONCAT(0,C3),C3)</f>
        <v>02</v>
      </c>
      <c r="E3" s="25" t="s">
        <v>725</v>
      </c>
      <c r="F3" t="s">
        <v>1032</v>
      </c>
      <c r="G3" t="str">
        <f t="shared" ref="G3:G66" si="1">_xlfn.CONCAT(A3," module:about_Content module:Content_",B3," . module:Content_",B3," a schema:ItemList ; schema:identifier ",E3,"Content",E3," ; schema:name ",E3,"Inhalt ",B3,E3," ; schema:itemListElement module:Content",D3,"_",B3," . module:Content",D3,"_",B3," a schema:ListItem ; schema:name ",E3,F3,E3,"@de ; schema:position ",C3," .")</f>
        <v>module:MIK1 module:about_Content module:Content_MIK1 . module:Content_MIK1 a schema:ItemList ; schema:identifier "Content" ; schema:name "Inhalt MIK1" ; schema:itemListElement module:Content02_MIK1 . module:Content02_MIK1 a schema:ListItem ; schema:name "kartesisches Produkt, Binomialkoeffizienten"@de ; schema:position 2 .</v>
      </c>
    </row>
    <row r="4" spans="1:7" x14ac:dyDescent="0.35">
      <c r="A4" s="11" t="s">
        <v>807</v>
      </c>
      <c r="B4" s="4" t="s">
        <v>486</v>
      </c>
      <c r="C4" s="4">
        <v>3</v>
      </c>
      <c r="D4" s="4" t="str">
        <f t="shared" si="0"/>
        <v>03</v>
      </c>
      <c r="E4" s="25" t="s">
        <v>725</v>
      </c>
      <c r="F4" t="s">
        <v>1033</v>
      </c>
      <c r="G4" t="str">
        <f t="shared" si="1"/>
        <v>module:MIK1 module:about_Content module:Content_MIK1 . module:Content_MIK1 a schema:ItemList ; schema:identifier "Content" ; schema:name "Inhalt MIK1" ; schema:itemListElement module:Content03_MIK1 . module:Content03_MIK1 a schema:ListItem ; schema:name "Relationen (Äquivalenzrelationen und -klassen)"@de ; schema:position 3 .</v>
      </c>
    </row>
    <row r="5" spans="1:7" x14ac:dyDescent="0.35">
      <c r="A5" s="11" t="s">
        <v>807</v>
      </c>
      <c r="B5" s="4" t="s">
        <v>486</v>
      </c>
      <c r="C5" s="4">
        <v>4</v>
      </c>
      <c r="D5" s="4" t="str">
        <f t="shared" si="0"/>
        <v>04</v>
      </c>
      <c r="E5" s="25" t="s">
        <v>725</v>
      </c>
      <c r="F5" t="s">
        <v>1034</v>
      </c>
      <c r="G5" t="str">
        <f t="shared" si="1"/>
        <v>module:MIK1 module:about_Content module:Content_MIK1 . module:Content_MIK1 a schema:ItemList ; schema:identifier "Content" ; schema:name "Inhalt MIK1" ; schema:itemListElement module:Content04_MIK1 . module:Content04_MIK1 a schema:ListItem ; schema:name "Funktionen (injektive, surjektive, bijektive Funktionen, Umkehrfunktion, Verkettung von Funktionen, trigonometrische und Arcusfunktionen)"@de ; schema:position 4 .</v>
      </c>
    </row>
    <row r="6" spans="1:7" x14ac:dyDescent="0.35">
      <c r="A6" s="11" t="s">
        <v>807</v>
      </c>
      <c r="B6" s="4" t="s">
        <v>486</v>
      </c>
      <c r="C6" s="4">
        <v>5</v>
      </c>
      <c r="D6" s="4" t="str">
        <f t="shared" si="0"/>
        <v>05</v>
      </c>
      <c r="E6" s="25" t="s">
        <v>725</v>
      </c>
      <c r="F6" t="s">
        <v>1035</v>
      </c>
      <c r="G6" t="str">
        <f t="shared" si="1"/>
        <v>module:MIK1 module:about_Content module:Content_MIK1 . module:Content_MIK1 a schema:ItemList ; schema:identifier "Content" ; schema:name "Inhalt MIK1" ; schema:itemListElement module:Content05_MIK1 . module:Content05_MIK1 a schema:ListItem ; schema:name "Primzahlen, Teilbarkeit und modulare Arithmetik (Kongruenzrelation, Prüfziffern)"@de ; schema:position 5 .</v>
      </c>
    </row>
    <row r="7" spans="1:7" x14ac:dyDescent="0.35">
      <c r="A7" s="11" t="s">
        <v>807</v>
      </c>
      <c r="B7" s="4" t="s">
        <v>486</v>
      </c>
      <c r="C7" s="4">
        <v>6</v>
      </c>
      <c r="D7" s="4" t="str">
        <f t="shared" si="0"/>
        <v>06</v>
      </c>
      <c r="E7" s="25" t="s">
        <v>725</v>
      </c>
      <c r="F7" t="s">
        <v>1036</v>
      </c>
      <c r="G7" t="str">
        <f t="shared" si="1"/>
        <v>module:MIK1 module:about_Content module:Content_MIK1 . module:Content_MIK1 a schema:ItemList ; schema:identifier "Content" ; schema:name "Inhalt MIK1" ; schema:itemListElement module:Content06_MIK1 . module:Content06_MIK1 a schema:ListItem ; schema:name "Rechnen in Zm, erweiterter euklidischer Algorithmus"@de ; schema:position 6 .</v>
      </c>
    </row>
    <row r="8" spans="1:7" x14ac:dyDescent="0.35">
      <c r="A8" s="11" t="s">
        <v>807</v>
      </c>
      <c r="B8" s="4" t="s">
        <v>486</v>
      </c>
      <c r="C8" s="4">
        <v>7</v>
      </c>
      <c r="D8" s="4" t="str">
        <f t="shared" si="0"/>
        <v>07</v>
      </c>
      <c r="E8" s="25" t="s">
        <v>725</v>
      </c>
      <c r="F8" t="s">
        <v>1037</v>
      </c>
      <c r="G8" t="str">
        <f t="shared" si="1"/>
        <v>module:MIK1 module:about_Content module:Content_MIK1 . module:Content_MIK1 a schema:ItemList ; schema:identifier "Content" ; schema:name "Inhalt MIK1" ; schema:itemListElement module:Content07_MIK1 . module:Content07_MIK1 a schema:ListItem ; schema:name "Fakultät und Binomialkoeffizienten"@de ; schema:position 7 .</v>
      </c>
    </row>
    <row r="9" spans="1:7" x14ac:dyDescent="0.35">
      <c r="A9" s="11" t="s">
        <v>807</v>
      </c>
      <c r="B9" s="4" t="s">
        <v>486</v>
      </c>
      <c r="C9" s="4">
        <v>8</v>
      </c>
      <c r="D9" s="4" t="str">
        <f t="shared" si="0"/>
        <v>08</v>
      </c>
      <c r="E9" s="25" t="s">
        <v>725</v>
      </c>
      <c r="F9" t="s">
        <v>1038</v>
      </c>
      <c r="G9" t="str">
        <f t="shared" si="1"/>
        <v>module:MIK1 module:about_Content module:Content_MIK1 . module:Content_MIK1 a schema:ItemList ; schema:identifier "Content" ; schema:name "Inhalt MIK1" ; schema:itemListElement module:Content08_MIK1 . module:Content08_MIK1 a schema:ListItem ; schema:name "Folgen, Reihen und Konvergenz"@de ; schema:position 8 .</v>
      </c>
    </row>
    <row r="10" spans="1:7" x14ac:dyDescent="0.35">
      <c r="A10" s="11" t="s">
        <v>807</v>
      </c>
      <c r="B10" s="4" t="s">
        <v>486</v>
      </c>
      <c r="C10" s="4">
        <v>9</v>
      </c>
      <c r="D10" s="4" t="str">
        <f t="shared" si="0"/>
        <v>09</v>
      </c>
      <c r="E10" s="25" t="s">
        <v>725</v>
      </c>
      <c r="F10" t="s">
        <v>1039</v>
      </c>
      <c r="G10" t="str">
        <f t="shared" si="1"/>
        <v>module:MIK1 module:about_Content module:Content_MIK1 . module:Content_MIK1 a schema:ItemList ; schema:identifier "Content" ; schema:name "Inhalt MIK1" ; schema:itemListElement module:Content09_MIK1 . module:Content09_MIK1 a schema:ListItem ; schema:name "Grundzüge der Differenzialrechnung"@de ; schema:position 9 .</v>
      </c>
    </row>
    <row r="11" spans="1:7" x14ac:dyDescent="0.35">
      <c r="A11" s="11" t="s">
        <v>808</v>
      </c>
      <c r="B11" s="4" t="s">
        <v>585</v>
      </c>
      <c r="C11" s="4">
        <v>1</v>
      </c>
      <c r="D11" s="4" t="str">
        <f t="shared" si="0"/>
        <v>01</v>
      </c>
      <c r="E11" s="25" t="s">
        <v>725</v>
      </c>
      <c r="F11" t="s">
        <v>1041</v>
      </c>
      <c r="G11" t="str">
        <f t="shared" si="1"/>
        <v>module:ADIK module:about_Content module:Content_ADIK . module:Content_ADIK a schema:ItemList ; schema:identifier "Content" ; schema:name "Inhalt ADIK" ; schema:itemListElement module:Content01_ADIK . module:Content01_ADIK a schema:ListItem ; schema:name "Alg1. Komplexitätsanalyse"@de ; schema:position 1 .</v>
      </c>
    </row>
    <row r="12" spans="1:7" x14ac:dyDescent="0.35">
      <c r="A12" s="11" t="s">
        <v>808</v>
      </c>
      <c r="B12" s="4" t="s">
        <v>585</v>
      </c>
      <c r="C12" s="4">
        <v>2</v>
      </c>
      <c r="D12" s="4" t="str">
        <f t="shared" si="0"/>
        <v>02</v>
      </c>
      <c r="E12" s="25" t="s">
        <v>725</v>
      </c>
      <c r="F12" t="s">
        <v>1042</v>
      </c>
      <c r="G12" t="str">
        <f t="shared" si="1"/>
        <v>module:ADIK module:about_Content module:Content_ADIK . module:Content_ADIK a schema:ItemList ; schema:identifier "Content" ; schema:name "Inhalt ADIK" ; schema:itemListElement module:Content02_ADIK . module:Content02_ADIK a schema:ListItem ; schema:name "Alg2. asymptotische Analyse"@de ; schema:position 2 .</v>
      </c>
    </row>
    <row r="13" spans="1:7" x14ac:dyDescent="0.35">
      <c r="A13" s="11" t="s">
        <v>808</v>
      </c>
      <c r="B13" s="4" t="s">
        <v>585</v>
      </c>
      <c r="C13" s="4">
        <v>3</v>
      </c>
      <c r="D13" s="4" t="str">
        <f t="shared" si="0"/>
        <v>03</v>
      </c>
      <c r="E13" s="25" t="s">
        <v>725</v>
      </c>
      <c r="F13" t="s">
        <v>1043</v>
      </c>
      <c r="G13" t="str">
        <f t="shared" si="1"/>
        <v>module:ADIK module:about_Content module:Content_ADIK . module:Content_ADIK a schema:ItemList ; schema:identifier "Content" ; schema:name "Inhalt ADIK" ; schema:itemListElement module:Content03_ADIK . module:Content03_ADIK a schema:ListItem ; schema:name "DSt1. elementare Datenstrukturen"@de ; schema:position 3 .</v>
      </c>
    </row>
    <row r="14" spans="1:7" x14ac:dyDescent="0.35">
      <c r="A14" s="11" t="s">
        <v>808</v>
      </c>
      <c r="B14" s="4" t="s">
        <v>585</v>
      </c>
      <c r="C14" s="4">
        <v>4</v>
      </c>
      <c r="D14" s="4" t="str">
        <f t="shared" si="0"/>
        <v>04</v>
      </c>
      <c r="E14" s="25" t="s">
        <v>725</v>
      </c>
      <c r="F14" t="s">
        <v>1044</v>
      </c>
      <c r="G14" t="str">
        <f t="shared" si="1"/>
        <v>module:ADIK module:about_Content module:Content_ADIK . module:Content_ADIK a schema:ItemList ; schema:identifier "Content" ; schema:name "Inhalt ADIK" ; schema:itemListElement module:Content04_ADIK . module:Content04_ADIK a schema:ListItem ; schema:name "DSt2. Bäume und Graphen"@de ; schema:position 4 .</v>
      </c>
    </row>
    <row r="15" spans="1:7" x14ac:dyDescent="0.35">
      <c r="A15" s="11" t="s">
        <v>808</v>
      </c>
      <c r="B15" s="4" t="s">
        <v>585</v>
      </c>
      <c r="C15" s="4">
        <v>5</v>
      </c>
      <c r="D15" s="4" t="str">
        <f t="shared" si="0"/>
        <v>05</v>
      </c>
      <c r="E15" s="25" t="s">
        <v>725</v>
      </c>
      <c r="F15" t="s">
        <v>1045</v>
      </c>
      <c r="G15" t="str">
        <f t="shared" si="1"/>
        <v>module:ADIK module:about_Content module:Content_ADIK . module:Content_ADIK a schema:ItemList ; schema:identifier "Content" ; schema:name "Inhalt ADIK" ; schema:itemListElement module:Content05_ADIK . module:Content05_ADIK a schema:ListItem ; schema:name "DSt3. Suchen und Sortieren"@de ; schema:position 5 .</v>
      </c>
    </row>
    <row r="16" spans="1:7" x14ac:dyDescent="0.35">
      <c r="A16" s="11" t="s">
        <v>808</v>
      </c>
      <c r="B16" s="4" t="s">
        <v>585</v>
      </c>
      <c r="C16" s="4">
        <v>6</v>
      </c>
      <c r="D16" s="4" t="str">
        <f t="shared" si="0"/>
        <v>06</v>
      </c>
      <c r="E16" s="25" t="s">
        <v>725</v>
      </c>
      <c r="F16" t="s">
        <v>1046</v>
      </c>
      <c r="G16" t="str">
        <f t="shared" si="1"/>
        <v>module:ADIK module:about_Content module:Content_ADIK . module:Content_ADIK a schema:ItemList ; schema:identifier "Content" ; schema:name "Inhalt ADIK" ; schema:itemListElement module:Content06_ADIK . module:Content06_ADIK a schema:ListItem ; schema:name "DSt4. Mustererkennung"@de ; schema:position 6 .</v>
      </c>
    </row>
    <row r="17" spans="1:7" x14ac:dyDescent="0.35">
      <c r="A17" s="11" t="s">
        <v>808</v>
      </c>
      <c r="B17" s="4" t="s">
        <v>585</v>
      </c>
      <c r="C17" s="4">
        <v>7</v>
      </c>
      <c r="D17" s="4" t="str">
        <f t="shared" si="0"/>
        <v>07</v>
      </c>
      <c r="E17" s="25" t="s">
        <v>725</v>
      </c>
      <c r="F17" t="s">
        <v>1047</v>
      </c>
      <c r="G17" t="str">
        <f t="shared" si="1"/>
        <v>module:ADIK module:about_Content module:Content_ADIK . module:Content_ADIK a schema:ItemList ; schema:identifier "Content" ; schema:name "Inhalt ADIK" ; schema:itemListElement module:Content07_ADIK . module:Content07_ADIK a schema:ListItem ; schema:name "DSt5. Rekursion"@de ; schema:position 7 .</v>
      </c>
    </row>
    <row r="18" spans="1:7" x14ac:dyDescent="0.35">
      <c r="A18" s="11" t="s">
        <v>808</v>
      </c>
      <c r="B18" s="4" t="s">
        <v>585</v>
      </c>
      <c r="C18" s="4">
        <v>8</v>
      </c>
      <c r="D18" s="4" t="str">
        <f t="shared" si="0"/>
        <v>08</v>
      </c>
      <c r="E18" s="25" t="s">
        <v>725</v>
      </c>
      <c r="F18" t="s">
        <v>1048</v>
      </c>
      <c r="G18" t="str">
        <f t="shared" si="1"/>
        <v>module:ADIK module:about_Content module:Content_ADIK . module:Content_ADIK a schema:ItemList ; schema:identifier "Content" ; schema:name "Inhalt ADIK" ; schema:itemListElement module:Content08_ADIK . module:Content08_ADIK a schema:ListItem ; schema:name "DSt6. Graphenalgorithmen"@de ; schema:position 8 .</v>
      </c>
    </row>
    <row r="19" spans="1:7" x14ac:dyDescent="0.35">
      <c r="A19" s="11" t="s">
        <v>808</v>
      </c>
      <c r="B19" s="4" t="s">
        <v>585</v>
      </c>
      <c r="C19" s="4">
        <v>9</v>
      </c>
      <c r="D19" s="4" t="str">
        <f t="shared" si="0"/>
        <v>09</v>
      </c>
      <c r="E19" s="25" t="s">
        <v>725</v>
      </c>
      <c r="F19" t="s">
        <v>1049</v>
      </c>
      <c r="G19" t="str">
        <f t="shared" si="1"/>
        <v>module:ADIK module:about_Content module:Content_ADIK . module:Content_ADIK a schema:ItemList ; schema:identifier "Content" ; schema:name "Inhalt ADIK" ; schema:itemListElement module:Content09_ADIK . module:Content09_ADIK a schema:ListItem ; schema:name "DSt7. Fallstudien"@de ; schema:position 9 .</v>
      </c>
    </row>
    <row r="20" spans="1:7" x14ac:dyDescent="0.35">
      <c r="A20" s="11" t="str">
        <f>_xlfn.CONCAT("module:",B20)</f>
        <v>module:InLo</v>
      </c>
      <c r="B20" s="4" t="s">
        <v>578</v>
      </c>
      <c r="C20" s="4">
        <v>1</v>
      </c>
      <c r="D20" s="4" t="str">
        <f t="shared" si="0"/>
        <v>01</v>
      </c>
      <c r="E20" s="25" t="s">
        <v>725</v>
      </c>
      <c r="F20" t="s">
        <v>1068</v>
      </c>
      <c r="G20" t="str">
        <f t="shared" si="1"/>
        <v>module:InLo module:about_Content module:Content_InLo . module:Content_InLo a schema:ItemList ; schema:identifier "Content" ; schema:name "Inhalt InLo" ; schema:itemListElement module:Content01_InLo . module:Content01_InLo a schema:ListItem ; schema:name "Inf1. Informatik und ihre TeilgebieteInf1. Information und ihre Darstellung"@de ; schema:position 1 .</v>
      </c>
    </row>
    <row r="21" spans="1:7" x14ac:dyDescent="0.35">
      <c r="A21" s="11" t="str">
        <f t="shared" ref="A21:A84" si="2">_xlfn.CONCAT("module:",B21)</f>
        <v>module:InLo</v>
      </c>
      <c r="B21" s="4" t="s">
        <v>578</v>
      </c>
      <c r="C21" s="4">
        <v>2</v>
      </c>
      <c r="D21" s="4" t="str">
        <f t="shared" si="0"/>
        <v>02</v>
      </c>
      <c r="E21" s="25" t="s">
        <v>725</v>
      </c>
      <c r="F21" t="s">
        <v>1069</v>
      </c>
      <c r="G21" t="str">
        <f t="shared" si="1"/>
        <v>module:InLo module:about_Content module:Content_InLo . module:Content_InLo a schema:ItemList ; schema:identifier "Content" ; schema:name "Inhalt InLo" ; schema:itemListElement module:Content02_InLo . module:Content02_InLo a schema:ListItem ; schema:name "Inf2. Daten, Datentypen und Datenstrukturen"@de ; schema:position 2 .</v>
      </c>
    </row>
    <row r="22" spans="1:7" x14ac:dyDescent="0.35">
      <c r="A22" s="11" t="str">
        <f t="shared" si="2"/>
        <v>module:InLo</v>
      </c>
      <c r="B22" s="4" t="s">
        <v>578</v>
      </c>
      <c r="C22" s="4">
        <v>3</v>
      </c>
      <c r="D22" s="4" t="str">
        <f t="shared" si="0"/>
        <v>03</v>
      </c>
      <c r="E22" s="25" t="s">
        <v>725</v>
      </c>
      <c r="F22" t="s">
        <v>1070</v>
      </c>
      <c r="G22" t="str">
        <f t="shared" si="1"/>
        <v>module:InLo module:about_Content module:Content_InLo . module:Content_InLo a schema:ItemList ; schema:identifier "Content" ; schema:name "Inhalt InLo" ; schema:itemListElement module:Content03_InLo . module:Content03_InLo a schema:ListItem ; schema:name "Inf3. Zahlensysteme und Zahlendarstellung"@de ; schema:position 3 .</v>
      </c>
    </row>
    <row r="23" spans="1:7" x14ac:dyDescent="0.35">
      <c r="A23" s="11" t="str">
        <f t="shared" si="2"/>
        <v>module:InLo</v>
      </c>
      <c r="B23" s="4" t="s">
        <v>578</v>
      </c>
      <c r="C23" s="4">
        <v>4</v>
      </c>
      <c r="D23" s="4" t="str">
        <f t="shared" si="0"/>
        <v>04</v>
      </c>
      <c r="E23" s="25" t="s">
        <v>725</v>
      </c>
      <c r="F23" t="s">
        <v>1071</v>
      </c>
      <c r="G23" t="str">
        <f t="shared" si="1"/>
        <v>module:InLo module:about_Content module:Content_InLo . module:Content_InLo a schema:ItemList ; schema:identifier "Content" ; schema:name "Inhalt InLo" ; schema:itemListElement module:Content04_InLo . module:Content04_InLo a schema:ListItem ; schema:name "Inf4. prinzipieller Aufbau von Rechensystemen"@de ; schema:position 4 .</v>
      </c>
    </row>
    <row r="24" spans="1:7" x14ac:dyDescent="0.35">
      <c r="A24" s="11" t="str">
        <f t="shared" si="2"/>
        <v>module:InLo</v>
      </c>
      <c r="B24" s="4" t="s">
        <v>578</v>
      </c>
      <c r="C24" s="4">
        <v>5</v>
      </c>
      <c r="D24" s="4" t="str">
        <f t="shared" si="0"/>
        <v>05</v>
      </c>
      <c r="E24" s="25" t="s">
        <v>725</v>
      </c>
      <c r="F24" t="s">
        <v>1072</v>
      </c>
      <c r="G24" t="str">
        <f t="shared" si="1"/>
        <v>module:InLo module:about_Content module:Content_InLo . module:Content_InLo a schema:ItemList ; schema:identifier "Content" ; schema:name "Inhalt InLo" ; schema:itemListElement module:Content05_InLo . module:Content05_InLo a schema:ListItem ; schema:name "Inf5. Algorithmen"@de ; schema:position 5 .</v>
      </c>
    </row>
    <row r="25" spans="1:7" x14ac:dyDescent="0.35">
      <c r="A25" s="11" t="str">
        <f t="shared" si="2"/>
        <v>module:InLo</v>
      </c>
      <c r="B25" s="4" t="s">
        <v>578</v>
      </c>
      <c r="C25" s="4">
        <v>6</v>
      </c>
      <c r="D25" s="4" t="str">
        <f t="shared" si="0"/>
        <v>06</v>
      </c>
      <c r="E25" s="25" t="s">
        <v>725</v>
      </c>
      <c r="F25" t="s">
        <v>1073</v>
      </c>
      <c r="G25" t="str">
        <f t="shared" si="1"/>
        <v>module:InLo module:about_Content module:Content_InLo . module:Content_InLo a schema:ItemList ; schema:identifier "Content" ; schema:name "Inhalt InLo" ; schema:itemListElement module:Content06_InLo . module:Content06_InLo a schema:ListItem ; schema:name "Inf6. Programmiersprachen und Softwareentwicklung"@de ; schema:position 6 .</v>
      </c>
    </row>
    <row r="26" spans="1:7" x14ac:dyDescent="0.35">
      <c r="A26" s="11" t="str">
        <f t="shared" si="2"/>
        <v>module:InLo</v>
      </c>
      <c r="B26" s="4" t="s">
        <v>578</v>
      </c>
      <c r="C26" s="4">
        <v>7</v>
      </c>
      <c r="D26" s="4" t="str">
        <f t="shared" si="0"/>
        <v>07</v>
      </c>
      <c r="E26" s="25" t="s">
        <v>725</v>
      </c>
      <c r="F26" t="s">
        <v>1074</v>
      </c>
      <c r="G26" t="str">
        <f t="shared" si="1"/>
        <v>module:InLo module:about_Content module:Content_InLo . module:Content_InLo a schema:ItemList ; schema:identifier "Content" ; schema:name "Inhalt InLo" ; schema:itemListElement module:Content07_InLo . module:Content07_InLo a schema:ListItem ; schema:name "Log1. Aussagenlogik: Formeln, Syntax und Semantik, Boolesche Funktionen, semantische Äquivalenzen, Vereinfachung von Formeln, DNF und KNF, Resolventenverfahren, Hornformeln, Logisches Folgern"@de ; schema:position 7 .</v>
      </c>
    </row>
    <row r="27" spans="1:7" x14ac:dyDescent="0.35">
      <c r="A27" s="11" t="str">
        <f t="shared" si="2"/>
        <v>module:InLo</v>
      </c>
      <c r="B27" s="4" t="s">
        <v>578</v>
      </c>
      <c r="C27" s="4">
        <v>8</v>
      </c>
      <c r="D27" s="4" t="str">
        <f t="shared" si="0"/>
        <v>08</v>
      </c>
      <c r="E27" s="25" t="s">
        <v>725</v>
      </c>
      <c r="F27" t="s">
        <v>1075</v>
      </c>
      <c r="G27" t="str">
        <f t="shared" si="1"/>
        <v>module:InLo module:about_Content module:Content_InLo . module:Content_InLo a schema:ItemList ; schema:identifier "Content" ; schema:name "Inhalt InLo" ; schema:itemListElement module:Content08_InLo . module:Content08_InLo a schema:ListItem ; schema:name "Log2. Prädikatenlogik: Begriff der Formel, Formulieren von Sätzen in der Prädikatenlogik, Syntax und Semantik, Vereinfachen von Formeln der Prädikatenlogik, Unifikation und Resolution"@de ; schema:position 8 .</v>
      </c>
    </row>
    <row r="28" spans="1:7" x14ac:dyDescent="0.35">
      <c r="A28" s="11" t="str">
        <f t="shared" si="2"/>
        <v>module:InLo</v>
      </c>
      <c r="B28" s="4" t="s">
        <v>578</v>
      </c>
      <c r="C28" s="4">
        <v>9</v>
      </c>
      <c r="D28" s="4" t="str">
        <f t="shared" si="0"/>
        <v>09</v>
      </c>
      <c r="E28" s="25" t="s">
        <v>725</v>
      </c>
      <c r="F28" t="s">
        <v>1076</v>
      </c>
      <c r="G28" t="str">
        <f t="shared" si="1"/>
        <v>module:InLo module:about_Content module:Content_InLo . module:Content_InLo a schema:ItemList ; schema:identifier "Content" ; schema:name "Inhalt InLo" ; schema:itemListElement module:Content09_InLo . module:Content09_InLo a schema:ListItem ; schema:name "Log3. Andere Logiken (nur Ausblick) "@de ; schema:position 9 .</v>
      </c>
    </row>
    <row r="29" spans="1:7" x14ac:dyDescent="0.35">
      <c r="A29" s="11" t="str">
        <f t="shared" si="2"/>
        <v>module:PIK1</v>
      </c>
      <c r="B29" s="4" t="s">
        <v>570</v>
      </c>
      <c r="C29" s="4">
        <v>1</v>
      </c>
      <c r="D29" s="4" t="str">
        <f t="shared" si="0"/>
        <v>01</v>
      </c>
      <c r="E29" s="25" t="s">
        <v>725</v>
      </c>
      <c r="F29" t="s">
        <v>1088</v>
      </c>
      <c r="G29" t="str">
        <f t="shared" si="1"/>
        <v>module:PIK1 module:about_Content module:Content_PIK1 . module:Content_PIK1 a schema:ItemList ; schema:identifier "Content" ; schema:name "Inhalt PIK1" ; schema:itemListElement module:Content01_PIK1 . module:Content01_PIK1 a schema:ListItem ; schema:name "Grundlagenkonzepte höherer Programmiersprachen (einfache Datentypen, Operationen, Kontrollstrukturen, komplexe Datentypen; Arrays sowie Klassen, Attribute, Methoden und Objekte)"@de ; schema:position 1 .</v>
      </c>
    </row>
    <row r="30" spans="1:7" x14ac:dyDescent="0.35">
      <c r="A30" s="11" t="str">
        <f t="shared" si="2"/>
        <v>module:PIK1</v>
      </c>
      <c r="B30" s="4" t="s">
        <v>570</v>
      </c>
      <c r="C30" s="4">
        <v>2</v>
      </c>
      <c r="D30" s="4" t="str">
        <f t="shared" si="0"/>
        <v>02</v>
      </c>
      <c r="E30" s="25" t="s">
        <v>725</v>
      </c>
      <c r="F30" t="s">
        <v>1089</v>
      </c>
      <c r="G30" t="str">
        <f t="shared" si="1"/>
        <v>module:PIK1 module:about_Content module:Content_PIK1 . module:Content_PIK1 a schema:ItemList ; schema:identifier "Content" ; schema:name "Inhalt PIK1" ; schema:itemListElement module:Content02_PIK1 . module:Content02_PIK1 a schema:ListItem ; schema:name "Begriff des Algorithmus und seine Eigenschaften"@de ; schema:position 2 .</v>
      </c>
    </row>
    <row r="31" spans="1:7" x14ac:dyDescent="0.35">
      <c r="A31" s="11" t="str">
        <f t="shared" si="2"/>
        <v>module:PIK1</v>
      </c>
      <c r="B31" s="4" t="s">
        <v>570</v>
      </c>
      <c r="C31" s="4">
        <v>3</v>
      </c>
      <c r="D31" s="4" t="str">
        <f t="shared" si="0"/>
        <v>03</v>
      </c>
      <c r="E31" s="25" t="s">
        <v>725</v>
      </c>
      <c r="F31" t="s">
        <v>1090</v>
      </c>
      <c r="G31" t="str">
        <f t="shared" si="1"/>
        <v>module:PIK1 module:about_Content module:Content_PIK1 . module:Content_PIK1 a schema:ItemList ; schema:identifier "Content" ; schema:name "Inhalt PIK1" ; schema:itemListElement module:Content03_PIK1 . module:Content03_PIK1 a schema:ListItem ; schema:name "Prinzipien und Richtlinien zur strukturierten Programmierung"@de ; schema:position 3 .</v>
      </c>
    </row>
    <row r="32" spans="1:7" x14ac:dyDescent="0.35">
      <c r="A32" s="11" t="str">
        <f t="shared" si="2"/>
        <v>module:PIK1</v>
      </c>
      <c r="B32" s="4" t="s">
        <v>570</v>
      </c>
      <c r="C32" s="4">
        <v>4</v>
      </c>
      <c r="D32" s="4" t="str">
        <f t="shared" si="0"/>
        <v>04</v>
      </c>
      <c r="E32" s="25" t="s">
        <v>725</v>
      </c>
      <c r="F32" t="s">
        <v>1091</v>
      </c>
      <c r="G32" t="str">
        <f t="shared" si="1"/>
        <v>module:PIK1 module:about_Content module:Content_PIK1 . module:Content_PIK1 a schema:ItemList ; schema:identifier "Content" ; schema:name "Inhalt PIK1" ; schema:itemListElement module:Content04_PIK1 . module:Content04_PIK1 a schema:ListItem ; schema:name "Praktische Vermittlung am Beispiel von Java  "@de ; schema:position 4 .</v>
      </c>
    </row>
    <row r="33" spans="1:7" x14ac:dyDescent="0.35">
      <c r="A33" s="11" t="str">
        <f t="shared" si="2"/>
        <v>module:TIMT</v>
      </c>
      <c r="B33" s="4" t="s">
        <v>564</v>
      </c>
      <c r="C33" s="4">
        <v>1</v>
      </c>
      <c r="D33" s="4" t="str">
        <f t="shared" si="0"/>
        <v>01</v>
      </c>
      <c r="E33" s="25" t="s">
        <v>725</v>
      </c>
      <c r="F33" t="s">
        <v>1095</v>
      </c>
      <c r="G33" t="str">
        <f t="shared" si="1"/>
        <v>module:TIMT module:about_Content module:Content_TIMT . module:Content_TIMT a schema:ItemList ; schema:identifier "Content" ; schema:name "Inhalt TIMT" ; schema:itemListElement module:Content01_TIMT . module:Content01_TIMT a schema:ListItem ; schema:name "Elektrische Stromkreise und Schaltelemente"@de ; schema:position 1 .</v>
      </c>
    </row>
    <row r="34" spans="1:7" x14ac:dyDescent="0.35">
      <c r="A34" s="11" t="str">
        <f t="shared" si="2"/>
        <v>module:TIMT</v>
      </c>
      <c r="B34" s="4" t="s">
        <v>564</v>
      </c>
      <c r="C34" s="4">
        <v>2</v>
      </c>
      <c r="D34" s="4" t="str">
        <f t="shared" si="0"/>
        <v>02</v>
      </c>
      <c r="E34" s="25" t="s">
        <v>725</v>
      </c>
      <c r="F34" t="s">
        <v>1096</v>
      </c>
      <c r="G34" t="str">
        <f t="shared" si="1"/>
        <v>module:TIMT module:about_Content module:Content_TIMT . module:Content_TIMT a schema:ItemList ; schema:identifier "Content" ; schema:name "Inhalt TIMT" ; schema:itemListElement module:Content02_TIMT . module:Content02_TIMT a schema:ListItem ; schema:name "Logikgatter und logische Pegel"@de ; schema:position 2 .</v>
      </c>
    </row>
    <row r="35" spans="1:7" x14ac:dyDescent="0.35">
      <c r="A35" s="11" t="str">
        <f t="shared" si="2"/>
        <v>module:TIMT</v>
      </c>
      <c r="B35" s="4" t="s">
        <v>564</v>
      </c>
      <c r="C35" s="4">
        <v>3</v>
      </c>
      <c r="D35" s="4" t="str">
        <f t="shared" si="0"/>
        <v>03</v>
      </c>
      <c r="E35" s="25" t="s">
        <v>725</v>
      </c>
      <c r="F35" t="s">
        <v>1097</v>
      </c>
      <c r="G35" t="str">
        <f t="shared" si="1"/>
        <v>module:TIMT module:about_Content module:Content_TIMT . module:Content_TIMT a schema:ItemList ; schema:identifier "Content" ; schema:name "Inhalt TIMT" ; schema:itemListElement module:Content03_TIMT . module:Content03_TIMT a schema:ListItem ; schema:name "CMOS-Technik"@de ; schema:position 3 .</v>
      </c>
    </row>
    <row r="36" spans="1:7" x14ac:dyDescent="0.35">
      <c r="A36" s="11" t="str">
        <f t="shared" si="2"/>
        <v>module:TIMT</v>
      </c>
      <c r="B36" s="4" t="s">
        <v>564</v>
      </c>
      <c r="C36" s="4">
        <v>4</v>
      </c>
      <c r="D36" s="4" t="str">
        <f t="shared" si="0"/>
        <v>04</v>
      </c>
      <c r="E36" s="25" t="s">
        <v>725</v>
      </c>
      <c r="F36" t="s">
        <v>1098</v>
      </c>
      <c r="G36" t="str">
        <f t="shared" si="1"/>
        <v>module:TIMT module:about_Content module:Content_TIMT . module:Content_TIMT a schema:ItemList ; schema:identifier "Content" ; schema:name "Inhalt TIMT" ; schema:itemListElement module:Content04_TIMT . module:Content04_TIMT a schema:ListItem ; schema:name "Codierer und Decoder"@de ; schema:position 4 .</v>
      </c>
    </row>
    <row r="37" spans="1:7" x14ac:dyDescent="0.35">
      <c r="A37" s="11" t="str">
        <f t="shared" si="2"/>
        <v>module:TIMT</v>
      </c>
      <c r="B37" s="4" t="s">
        <v>564</v>
      </c>
      <c r="C37" s="4">
        <v>5</v>
      </c>
      <c r="D37" s="4" t="str">
        <f t="shared" si="0"/>
        <v>05</v>
      </c>
      <c r="E37" s="25" t="s">
        <v>725</v>
      </c>
      <c r="F37" t="s">
        <v>1099</v>
      </c>
      <c r="G37" t="str">
        <f t="shared" si="1"/>
        <v>module:TIMT module:about_Content module:Content_TIMT . module:Content_TIMT a schema:ItemList ; schema:identifier "Content" ; schema:name "Inhalt TIMT" ; schema:itemListElement module:Content05_TIMT . module:Content05_TIMT a schema:ListItem ; schema:name "Multiplexer"@de ; schema:position 5 .</v>
      </c>
    </row>
    <row r="38" spans="1:7" x14ac:dyDescent="0.35">
      <c r="A38" s="11" t="str">
        <f t="shared" si="2"/>
        <v>module:TIMT</v>
      </c>
      <c r="B38" s="4" t="s">
        <v>564</v>
      </c>
      <c r="C38" s="4">
        <v>6</v>
      </c>
      <c r="D38" s="4" t="str">
        <f t="shared" si="0"/>
        <v>06</v>
      </c>
      <c r="E38" s="25" t="s">
        <v>725</v>
      </c>
      <c r="F38" t="s">
        <v>1100</v>
      </c>
      <c r="G38" t="str">
        <f t="shared" si="1"/>
        <v>module:TIMT module:about_Content module:Content_TIMT . module:Content_TIMT a schema:ItemList ; schema:identifier "Content" ; schema:name "Inhalt TIMT" ; schema:itemListElement module:Content06_TIMT . module:Content06_TIMT a schema:ListItem ; schema:name "Arithmetikschaltungen"@de ; schema:position 6 .</v>
      </c>
    </row>
    <row r="39" spans="1:7" x14ac:dyDescent="0.35">
      <c r="A39" s="11" t="str">
        <f t="shared" si="2"/>
        <v>module:TIMT</v>
      </c>
      <c r="B39" s="4" t="s">
        <v>564</v>
      </c>
      <c r="C39" s="4">
        <v>7</v>
      </c>
      <c r="D39" s="4" t="str">
        <f t="shared" si="0"/>
        <v>07</v>
      </c>
      <c r="E39" s="25" t="s">
        <v>725</v>
      </c>
      <c r="F39" t="s">
        <v>1101</v>
      </c>
      <c r="G39" t="str">
        <f t="shared" si="1"/>
        <v>module:TIMT module:about_Content module:Content_TIMT . module:Content_TIMT a schema:ItemList ; schema:identifier "Content" ; schema:name "Inhalt TIMT" ; schema:itemListElement module:Content07_TIMT . module:Content07_TIMT a schema:ListItem ; schema:name "PROMs"@de ; schema:position 7 .</v>
      </c>
    </row>
    <row r="40" spans="1:7" x14ac:dyDescent="0.35">
      <c r="A40" s="11" t="str">
        <f t="shared" si="2"/>
        <v>module:TIMT</v>
      </c>
      <c r="B40" s="4" t="s">
        <v>564</v>
      </c>
      <c r="C40" s="4">
        <v>8</v>
      </c>
      <c r="D40" s="4" t="str">
        <f t="shared" si="0"/>
        <v>08</v>
      </c>
      <c r="E40" s="25" t="s">
        <v>725</v>
      </c>
      <c r="F40" t="s">
        <v>1102</v>
      </c>
      <c r="G40" t="str">
        <f t="shared" si="1"/>
        <v>module:TIMT module:about_Content module:Content_TIMT . module:Content_TIMT a schema:ItemList ; schema:identifier "Content" ; schema:name "Inhalt TIMT" ; schema:itemListElement module:Content08_TIMT . module:Content08_TIMT a schema:ListItem ; schema:name "Farbe, Masken und Überblendtechniken"@de ; schema:position 8 .</v>
      </c>
    </row>
    <row r="41" spans="1:7" x14ac:dyDescent="0.35">
      <c r="A41" s="11" t="str">
        <f t="shared" si="2"/>
        <v>module:TIMT</v>
      </c>
      <c r="B41" s="4" t="s">
        <v>564</v>
      </c>
      <c r="C41" s="4">
        <v>9</v>
      </c>
      <c r="D41" s="4" t="str">
        <f t="shared" si="0"/>
        <v>09</v>
      </c>
      <c r="E41" s="25" t="s">
        <v>725</v>
      </c>
      <c r="F41" t="s">
        <v>1103</v>
      </c>
      <c r="G41" t="str">
        <f t="shared" si="1"/>
        <v>module:TIMT module:about_Content module:Content_TIMT . module:Content_TIMT a schema:ItemList ; schema:identifier "Content" ; schema:name "Inhalt TIMT" ; schema:itemListElement module:Content09_TIMT . module:Content09_TIMT a schema:ListItem ; schema:name "Einführung in Motion Graphics, Compositing"@de ; schema:position 9 .</v>
      </c>
    </row>
    <row r="42" spans="1:7" x14ac:dyDescent="0.35">
      <c r="A42" s="11" t="str">
        <f t="shared" si="2"/>
        <v>module:TIMT</v>
      </c>
      <c r="B42" s="4" t="s">
        <v>564</v>
      </c>
      <c r="C42" s="4">
        <v>10</v>
      </c>
      <c r="D42" s="4">
        <f t="shared" si="0"/>
        <v>10</v>
      </c>
      <c r="E42" s="25" t="s">
        <v>725</v>
      </c>
      <c r="F42" t="s">
        <v>1104</v>
      </c>
      <c r="G42" t="str">
        <f t="shared" si="1"/>
        <v>module:TIMT module:about_Content module:Content_TIMT . module:Content_TIMT a schema:ItemList ; schema:identifier "Content" ; schema:name "Inhalt TIMT" ; schema:itemListElement module:Content10_TIMT . module:Content10_TIMT a schema:ListItem ; schema:name "Vectorgrafik und 3D-Welten"@de ; schema:position 10 .</v>
      </c>
    </row>
    <row r="43" spans="1:7" x14ac:dyDescent="0.35">
      <c r="A43" s="11" t="str">
        <f t="shared" si="2"/>
        <v>module:TIMT</v>
      </c>
      <c r="B43" s="4" t="s">
        <v>564</v>
      </c>
      <c r="C43" s="4">
        <v>11</v>
      </c>
      <c r="D43" s="4">
        <f t="shared" si="0"/>
        <v>11</v>
      </c>
      <c r="E43" s="25" t="s">
        <v>725</v>
      </c>
      <c r="F43" t="s">
        <v>1105</v>
      </c>
      <c r="G43" t="str">
        <f t="shared" si="1"/>
        <v>module:TIMT module:about_Content module:Content_TIMT . module:Content_TIMT a schema:ItemList ; schema:identifier "Content" ; schema:name "Inhalt TIMT" ; schema:itemListElement module:Content11_TIMT . module:Content11_TIMT a schema:ListItem ; schema:name "Destruktive und Non-destruktive Audio-Bearbeitung"@de ; schema:position 11 .</v>
      </c>
    </row>
    <row r="44" spans="1:7" x14ac:dyDescent="0.35">
      <c r="A44" s="11" t="str">
        <f t="shared" si="2"/>
        <v>module:TIMT</v>
      </c>
      <c r="B44" s="4" t="s">
        <v>564</v>
      </c>
      <c r="C44" s="4">
        <v>12</v>
      </c>
      <c r="D44" s="4">
        <f t="shared" si="0"/>
        <v>12</v>
      </c>
      <c r="E44" s="25" t="s">
        <v>725</v>
      </c>
      <c r="F44" t="s">
        <v>1106</v>
      </c>
      <c r="G44" t="str">
        <f t="shared" si="1"/>
        <v>module:TIMT module:about_Content module:Content_TIMT . module:Content_TIMT a schema:ItemList ; schema:identifier "Content" ; schema:name "Inhalt TIMT" ; schema:itemListElement module:Content12_TIMT . module:Content12_TIMT a schema:ListItem ; schema:name "Grundlegende Videobegriffe wie Auflösung, Codecs, Pixel-Aspekt-Ratio und Halbbilder. "@de ; schema:position 12 .</v>
      </c>
    </row>
    <row r="45" spans="1:7" x14ac:dyDescent="0.35">
      <c r="A45" s="11" t="str">
        <f t="shared" si="2"/>
        <v>module:PSIK</v>
      </c>
      <c r="B45" s="4" t="s">
        <v>554</v>
      </c>
      <c r="C45" s="4">
        <v>1</v>
      </c>
      <c r="D45" s="4" t="str">
        <f t="shared" si="0"/>
        <v>01</v>
      </c>
      <c r="E45" s="25" t="s">
        <v>725</v>
      </c>
      <c r="F45" t="s">
        <v>1110</v>
      </c>
      <c r="G45" t="str">
        <f t="shared" si="1"/>
        <v>module:PSIK module:about_Content module:Content_PSIK . module:Content_PSIK a schema:ItemList ; schema:identifier "Content" ; schema:name "Inhalt PSIK" ; schema:itemListElement module:Content01_PSIK . module:Content01_PSIK a schema:ListItem ; schema:name "Bibliotheksschulung"@de ; schema:position 1 .</v>
      </c>
    </row>
    <row r="46" spans="1:7" x14ac:dyDescent="0.35">
      <c r="A46" s="11" t="str">
        <f t="shared" si="2"/>
        <v>module:PSIK</v>
      </c>
      <c r="B46" s="4" t="s">
        <v>554</v>
      </c>
      <c r="C46" s="4">
        <v>2</v>
      </c>
      <c r="D46" s="4" t="str">
        <f t="shared" si="0"/>
        <v>02</v>
      </c>
      <c r="E46" s="25" t="s">
        <v>725</v>
      </c>
      <c r="F46" t="s">
        <v>1111</v>
      </c>
      <c r="G46" t="str">
        <f t="shared" si="1"/>
        <v>module:PSIK module:about_Content module:Content_PSIK . module:Content_PSIK a schema:ItemList ; schema:identifier "Content" ; schema:name "Inhalt PSIK" ; schema:itemListElement module:Content02_PSIK . module:Content02_PSIK a schema:ListItem ; schema:name "Studien- und Arbeitsorganisation"@de ; schema:position 2 .</v>
      </c>
    </row>
    <row r="47" spans="1:7" x14ac:dyDescent="0.35">
      <c r="A47" s="11" t="str">
        <f t="shared" si="2"/>
        <v>module:PSIK</v>
      </c>
      <c r="B47" s="4" t="s">
        <v>554</v>
      </c>
      <c r="C47" s="4">
        <v>3</v>
      </c>
      <c r="D47" s="4" t="str">
        <f t="shared" si="0"/>
        <v>03</v>
      </c>
      <c r="E47" s="25" t="s">
        <v>725</v>
      </c>
      <c r="F47" t="s">
        <v>1112</v>
      </c>
      <c r="G47" t="str">
        <f t="shared" si="1"/>
        <v>module:PSIK module:about_Content module:Content_PSIK . module:Content_PSIK a schema:ItemList ; schema:identifier "Content" ; schema:name "Inhalt PSIK" ; schema:itemListElement module:Content03_PSIK . module:Content03_PSIK a schema:ListItem ; schema:name "IT-Infrastruktur"@de ; schema:position 3 .</v>
      </c>
    </row>
    <row r="48" spans="1:7" x14ac:dyDescent="0.35">
      <c r="A48" s="11" t="str">
        <f t="shared" si="2"/>
        <v>module:PSIK</v>
      </c>
      <c r="B48" s="4" t="s">
        <v>554</v>
      </c>
      <c r="C48" s="4">
        <v>4</v>
      </c>
      <c r="D48" s="4" t="str">
        <f t="shared" si="0"/>
        <v>04</v>
      </c>
      <c r="E48" s="25" t="s">
        <v>725</v>
      </c>
      <c r="F48" t="s">
        <v>1113</v>
      </c>
      <c r="G48" t="str">
        <f t="shared" si="1"/>
        <v>module:PSIK module:about_Content module:Content_PSIK . module:Content_PSIK a schema:ItemList ; schema:identifier "Content" ; schema:name "Inhalt PSIK" ; schema:itemListElement module:Content04_PSIK . module:Content04_PSIK a schema:ListItem ; schema:name "Tutorien zur am Fachbereich eingesetzten Lehr-/Lernplattform"@de ; schema:position 4 .</v>
      </c>
    </row>
    <row r="49" spans="1:7" x14ac:dyDescent="0.35">
      <c r="A49" s="11" t="str">
        <f t="shared" si="2"/>
        <v>module:PSIK</v>
      </c>
      <c r="B49" s="4" t="s">
        <v>554</v>
      </c>
      <c r="C49" s="4">
        <v>5</v>
      </c>
      <c r="D49" s="4" t="str">
        <f t="shared" si="0"/>
        <v>05</v>
      </c>
      <c r="E49" s="25" t="s">
        <v>725</v>
      </c>
      <c r="F49" t="s">
        <v>1114</v>
      </c>
      <c r="G49" t="str">
        <f t="shared" si="1"/>
        <v>module:PSIK module:about_Content module:Content_PSIK . module:Content_PSIK a schema:ItemList ; schema:identifier "Content" ; schema:name "Inhalt PSIK" ; schema:itemListElement module:Content05_PSIK . module:Content05_PSIK a schema:ListItem ; schema:name "Selbst organisierte (betreute) Gruppenarbeit über 8-9 Semesterwochen"@de ; schema:position 5 .</v>
      </c>
    </row>
    <row r="50" spans="1:7" x14ac:dyDescent="0.35">
      <c r="A50" s="11" t="str">
        <f t="shared" si="2"/>
        <v>module:PSIK</v>
      </c>
      <c r="B50" s="4" t="s">
        <v>554</v>
      </c>
      <c r="C50" s="4">
        <v>6</v>
      </c>
      <c r="D50" s="4" t="str">
        <f t="shared" si="0"/>
        <v>06</v>
      </c>
      <c r="E50" s="25" t="s">
        <v>725</v>
      </c>
      <c r="F50" t="s">
        <v>1849</v>
      </c>
      <c r="G50" t="str">
        <f t="shared" si="1"/>
        <v>module:PSIK module:about_Content module:Content_PSIK . module:Content_PSIK a schema:ItemList ; schema:identifier "Content" ; schema:name "Inhalt PSIK" ; schema:itemListElement module:Content06_PSIK . module:Content06_PSIK a schema:ListItem ; schema:name "Teilnahme an den Workshops Präsentationstechniken und Studienorganisation"@de ; schema:position 6 .</v>
      </c>
    </row>
    <row r="51" spans="1:7" x14ac:dyDescent="0.35">
      <c r="A51" s="11" t="str">
        <f t="shared" si="2"/>
        <v>module:PSIK</v>
      </c>
      <c r="B51" s="4" t="s">
        <v>554</v>
      </c>
      <c r="C51" s="4">
        <v>7</v>
      </c>
      <c r="D51" s="4" t="str">
        <f t="shared" si="0"/>
        <v>07</v>
      </c>
      <c r="E51" s="25" t="s">
        <v>725</v>
      </c>
      <c r="F51" t="s">
        <v>1115</v>
      </c>
      <c r="G51" t="str">
        <f t="shared" si="1"/>
        <v>module:PSIK module:about_Content module:Content_PSIK . module:Content_PSIK a schema:ItemList ; schema:identifier "Content" ; schema:name "Inhalt PSIK" ; schema:itemListElement module:Content07_PSIK . module:Content07_PSIK a schema:ListItem ; schema:name "Erarbeitung von Präsentationen zu den Ergebnissen der Arbeitsgruppen unter Anleitung"@de ; schema:position 7 .</v>
      </c>
    </row>
    <row r="52" spans="1:7" x14ac:dyDescent="0.35">
      <c r="A52" s="11" t="str">
        <f t="shared" si="2"/>
        <v>module:PSIK</v>
      </c>
      <c r="B52" s="4" t="s">
        <v>554</v>
      </c>
      <c r="C52" s="4">
        <v>8</v>
      </c>
      <c r="D52" s="4" t="str">
        <f t="shared" si="0"/>
        <v>08</v>
      </c>
      <c r="E52" s="25" t="s">
        <v>725</v>
      </c>
      <c r="F52" t="s">
        <v>1116</v>
      </c>
      <c r="G52" t="str">
        <f t="shared" si="1"/>
        <v>module:PSIK module:about_Content module:Content_PSIK . module:Content_PSIK a schema:ItemList ; schema:identifier "Content" ; schema:name "Inhalt PSIK" ; schema:itemListElement module:Content08_PSIK . module:Content08_PSIK a schema:ListItem ; schema:name "rotierendes Präsentieren der Arbeitsgruppen "@de ; schema:position 8 .</v>
      </c>
    </row>
    <row r="53" spans="1:7" x14ac:dyDescent="0.35">
      <c r="A53" s="11" t="str">
        <f t="shared" si="2"/>
        <v>module:ENIK</v>
      </c>
      <c r="B53" s="4" t="s">
        <v>1122</v>
      </c>
      <c r="C53" s="4">
        <v>1</v>
      </c>
      <c r="D53" s="4" t="str">
        <f t="shared" si="0"/>
        <v>01</v>
      </c>
      <c r="E53" s="25" t="s">
        <v>725</v>
      </c>
      <c r="F53" t="s">
        <v>1123</v>
      </c>
      <c r="G53" t="str">
        <f t="shared" si="1"/>
        <v>module:ENIK module:about_Content module:Content_ENIK . module:Content_ENIK a schema:ItemList ; schema:identifier "Content" ; schema:name "Inhalt ENIK" ; schema:itemListElement module:Content01_ENIK . module:Content01_ENIK a schema:ListItem ; schema:name "Formen interaktiver mündlicher und schriftlicher Sprachtätigkeiten zur Darstellung, Beschreibung, Diskussion und Einschätzung von Sachverhalten, Vorgängen und Abläufen im Bereich IT und im IT geprägten Alltag"@de ; schema:position 1 .</v>
      </c>
    </row>
    <row r="54" spans="1:7" x14ac:dyDescent="0.35">
      <c r="A54" s="11" t="str">
        <f t="shared" si="2"/>
        <v>module:ENIK</v>
      </c>
      <c r="B54" s="4" t="s">
        <v>1122</v>
      </c>
      <c r="C54" s="4">
        <v>2</v>
      </c>
      <c r="D54" s="4" t="str">
        <f t="shared" si="0"/>
        <v>02</v>
      </c>
      <c r="E54" s="25" t="s">
        <v>725</v>
      </c>
      <c r="F54" t="s">
        <v>1124</v>
      </c>
      <c r="G54" t="str">
        <f t="shared" si="1"/>
        <v>module:ENIK module:about_Content module:Content_ENIK . module:Content_ENIK a schema:ItemList ; schema:identifier "Content" ; schema:name "Inhalt ENIK" ; schema:itemListElement module:Content02_ENIK . module:Content02_ENIK a schema:ListItem ; schema:name "Auseinandersetzung mit authentischen, originalsprachigen Hör- und Lesetexten"@de ; schema:position 2 .</v>
      </c>
    </row>
    <row r="55" spans="1:7" x14ac:dyDescent="0.35">
      <c r="A55" s="11" t="str">
        <f t="shared" si="2"/>
        <v>module:MIK2</v>
      </c>
      <c r="B55" s="4" t="s">
        <v>530</v>
      </c>
      <c r="C55" s="4">
        <v>1</v>
      </c>
      <c r="D55" s="4" t="str">
        <f t="shared" si="0"/>
        <v>01</v>
      </c>
      <c r="E55" s="25" t="s">
        <v>725</v>
      </c>
      <c r="F55" t="s">
        <v>1129</v>
      </c>
      <c r="G55" t="str">
        <f t="shared" si="1"/>
        <v>module:MIK2 module:about_Content module:Content_MIK2 . module:Content_MIK2 a schema:ItemList ; schema:identifier "Content" ; schema:name "Inhalt MIK2" ; schema:itemListElement module:Content01_MIK2 . module:Content01_MIK2 a schema:ListItem ; schema:name "Matrizen, Vektoren, Matrixoperationen und einfache Anwendungen"@de ; schema:position 1 .</v>
      </c>
    </row>
    <row r="56" spans="1:7" x14ac:dyDescent="0.35">
      <c r="A56" s="11" t="str">
        <f t="shared" si="2"/>
        <v>module:MIK2</v>
      </c>
      <c r="B56" s="4" t="s">
        <v>530</v>
      </c>
      <c r="C56" s="4">
        <v>2</v>
      </c>
      <c r="D56" s="4" t="str">
        <f t="shared" si="0"/>
        <v>02</v>
      </c>
      <c r="E56" s="25" t="s">
        <v>725</v>
      </c>
      <c r="F56" t="s">
        <v>1130</v>
      </c>
      <c r="G56" t="str">
        <f t="shared" si="1"/>
        <v>module:MIK2 module:about_Content module:Content_MIK2 . module:Content_MIK2 a schema:ItemList ; schema:identifier "Content" ; schema:name "Inhalt MIK2" ; schema:itemListElement module:Content02_MIK2 . module:Content02_MIK2 a schema:ListItem ; schema:name "Lineare Gleichungssysteme und der Gauß-Algorithmus"@de ; schema:position 2 .</v>
      </c>
    </row>
    <row r="57" spans="1:7" x14ac:dyDescent="0.35">
      <c r="A57" s="11" t="str">
        <f t="shared" si="2"/>
        <v>module:MIK2</v>
      </c>
      <c r="B57" s="4" t="s">
        <v>530</v>
      </c>
      <c r="C57" s="4">
        <v>3</v>
      </c>
      <c r="D57" s="4" t="str">
        <f t="shared" si="0"/>
        <v>03</v>
      </c>
      <c r="E57" s="25" t="s">
        <v>725</v>
      </c>
      <c r="F57" t="s">
        <v>1131</v>
      </c>
      <c r="G57" t="str">
        <f t="shared" si="1"/>
        <v>module:MIK2 module:about_Content module:Content_MIK2 . module:Content_MIK2 a schema:ItemList ; schema:identifier "Content" ; schema:name "Inhalt MIK2" ; schema:itemListElement module:Content03_MIK2 . module:Content03_MIK2 a schema:ListItem ; schema:name "Fehlerkorrigierende Codes"@de ; schema:position 3 .</v>
      </c>
    </row>
    <row r="58" spans="1:7" x14ac:dyDescent="0.35">
      <c r="A58" s="11" t="str">
        <f t="shared" si="2"/>
        <v>module:MIK2</v>
      </c>
      <c r="B58" s="4" t="s">
        <v>530</v>
      </c>
      <c r="C58" s="4">
        <v>4</v>
      </c>
      <c r="D58" s="4" t="str">
        <f t="shared" si="0"/>
        <v>04</v>
      </c>
      <c r="E58" s="25" t="s">
        <v>725</v>
      </c>
      <c r="F58" t="s">
        <v>1132</v>
      </c>
      <c r="G58" t="str">
        <f t="shared" si="1"/>
        <v>module:MIK2 module:about_Content module:Content_MIK2 . module:Content_MIK2 a schema:ItemList ; schema:identifier "Content" ; schema:name "Inhalt MIK2" ; schema:itemListElement module:Content04_MIK2 . module:Content04_MIK2 a schema:ListItem ; schema:name "Analytische Geometrie in der Ebene: Vektoren, Winkel, Skalarprodukt, Geraden"@de ; schema:position 4 .</v>
      </c>
    </row>
    <row r="59" spans="1:7" x14ac:dyDescent="0.35">
      <c r="A59" s="11" t="str">
        <f t="shared" si="2"/>
        <v>module:MIK2</v>
      </c>
      <c r="B59" s="4" t="s">
        <v>530</v>
      </c>
      <c r="C59" s="4">
        <v>5</v>
      </c>
      <c r="D59" s="4" t="str">
        <f t="shared" si="0"/>
        <v>05</v>
      </c>
      <c r="E59" s="25" t="s">
        <v>725</v>
      </c>
      <c r="F59" t="s">
        <v>1133</v>
      </c>
      <c r="G59" t="str">
        <f t="shared" si="1"/>
        <v>module:MIK2 module:about_Content module:Content_MIK2 . module:Content_MIK2 a schema:ItemList ; schema:identifier "Content" ; schema:name "Inhalt MIK2" ; schema:itemListElement module:Content05_MIK2 . module:Content05_MIK2 a schema:ListItem ; schema:name "Komplexe Zahlen"@de ; schema:position 5 .</v>
      </c>
    </row>
    <row r="60" spans="1:7" x14ac:dyDescent="0.35">
      <c r="A60" s="11" t="str">
        <f t="shared" si="2"/>
        <v>module:MIK2</v>
      </c>
      <c r="B60" s="4" t="s">
        <v>530</v>
      </c>
      <c r="C60" s="4">
        <v>6</v>
      </c>
      <c r="D60" s="4" t="str">
        <f t="shared" si="0"/>
        <v>06</v>
      </c>
      <c r="E60" s="25" t="s">
        <v>725</v>
      </c>
      <c r="F60" t="s">
        <v>1134</v>
      </c>
      <c r="G60" t="str">
        <f t="shared" si="1"/>
        <v>module:MIK2 module:about_Content module:Content_MIK2 . module:Content_MIK2 a schema:ItemList ; schema:identifier "Content" ; schema:name "Inhalt MIK2" ; schema:itemListElement module:Content06_MIK2 . module:Content06_MIK2 a schema:ListItem ; schema:name "Analytische Geometrie im Raum: Vektoren, Spatprodukt, lineare Unabhängigkeit"@de ; schema:position 6 .</v>
      </c>
    </row>
    <row r="61" spans="1:7" x14ac:dyDescent="0.35">
      <c r="A61" s="11" t="str">
        <f t="shared" si="2"/>
        <v>module:MIK2</v>
      </c>
      <c r="B61" s="4" t="s">
        <v>530</v>
      </c>
      <c r="C61" s="4">
        <v>7</v>
      </c>
      <c r="D61" s="4" t="str">
        <f t="shared" si="0"/>
        <v>07</v>
      </c>
      <c r="E61" s="25" t="s">
        <v>725</v>
      </c>
      <c r="F61" t="s">
        <v>1135</v>
      </c>
      <c r="G61" t="str">
        <f t="shared" si="1"/>
        <v>module:MIK2 module:about_Content module:Content_MIK2 . module:Content_MIK2 a schema:ItemList ; schema:identifier "Content" ; schema:name "Inhalt MIK2" ; schema:itemListElement module:Content07_MIK2 . module:Content07_MIK2 a schema:ListItem ; schema:name "Lineare und affine Abbildungen im R2 und R3: 2D- und 3D-Transformationen, Matrizen"@de ; schema:position 7 .</v>
      </c>
    </row>
    <row r="62" spans="1:7" x14ac:dyDescent="0.35">
      <c r="A62" s="11" t="str">
        <f t="shared" si="2"/>
        <v>module:MIK2</v>
      </c>
      <c r="B62" s="4" t="s">
        <v>530</v>
      </c>
      <c r="C62" s="4">
        <v>8</v>
      </c>
      <c r="D62" s="4" t="str">
        <f t="shared" si="0"/>
        <v>08</v>
      </c>
      <c r="E62" s="25" t="s">
        <v>725</v>
      </c>
      <c r="F62" t="s">
        <v>1136</v>
      </c>
      <c r="G62" t="str">
        <f t="shared" si="1"/>
        <v>module:MIK2 module:about_Content module:Content_MIK2 . module:Content_MIK2 a schema:ItemList ; schema:identifier "Content" ; schema:name "Inhalt MIK2" ; schema:itemListElement module:Content08_MIK2 . module:Content08_MIK2 a schema:ListItem ; schema:name "Vektorräume: Vektorräume, Unterräume, Basis, Dimension"@de ; schema:position 8 .</v>
      </c>
    </row>
    <row r="63" spans="1:7" x14ac:dyDescent="0.35">
      <c r="A63" s="11" t="str">
        <f t="shared" si="2"/>
        <v>module:MIK2</v>
      </c>
      <c r="B63" s="4" t="s">
        <v>530</v>
      </c>
      <c r="C63" s="4">
        <v>9</v>
      </c>
      <c r="D63" s="4" t="str">
        <f t="shared" si="0"/>
        <v>09</v>
      </c>
      <c r="E63" s="25" t="s">
        <v>725</v>
      </c>
      <c r="F63" t="s">
        <v>1137</v>
      </c>
      <c r="G63" t="str">
        <f t="shared" si="1"/>
        <v>module:MIK2 module:about_Content module:Content_MIK2 . module:Content_MIK2 a schema:ItemList ; schema:identifier "Content" ; schema:name "Inhalt MIK2" ; schema:itemListElement module:Content09_MIK2 . module:Content09_MIK2 a schema:ListItem ; schema:name "Lineare Abbildungen und Matrizen: Kern und Bild linearer Abbildungen, der Dimensionssatz  "@de ; schema:position 9 .</v>
      </c>
    </row>
    <row r="64" spans="1:7" x14ac:dyDescent="0.35">
      <c r="A64" s="11" t="str">
        <f t="shared" si="2"/>
        <v>module:FSAT</v>
      </c>
      <c r="B64" s="4" t="s">
        <v>523</v>
      </c>
      <c r="C64" s="4">
        <v>1</v>
      </c>
      <c r="D64" s="4" t="str">
        <f t="shared" si="0"/>
        <v>01</v>
      </c>
      <c r="E64" s="25" t="s">
        <v>725</v>
      </c>
      <c r="F64" t="s">
        <v>1142</v>
      </c>
      <c r="G64" t="str">
        <f t="shared" si="1"/>
        <v>module:FSAT module:about_Content module:Content_FSAT . module:Content_FSAT a schema:ItemList ; schema:identifier "Content" ; schema:name "Inhalt FSAT" ; schema:itemListElement module:Content01_FSAT . module:Content01_FSAT a schema:ListItem ; schema:name "Reguläre Sprachen: deterministische und nichtdeterministische endliche Automaten, Transformationen (Minimierung, NEA in DEA, reg. Ausdruck in NEA), reguläre Ausdrücke, lexikalische Analyse, Pumpinglemma."@de ; schema:position 1 .</v>
      </c>
    </row>
    <row r="65" spans="1:7" x14ac:dyDescent="0.35">
      <c r="A65" s="11" t="str">
        <f t="shared" si="2"/>
        <v>module:FSAT</v>
      </c>
      <c r="B65" s="4" t="s">
        <v>523</v>
      </c>
      <c r="C65" s="4">
        <v>2</v>
      </c>
      <c r="D65" s="4" t="str">
        <f t="shared" si="0"/>
        <v>02</v>
      </c>
      <c r="E65" s="25" t="s">
        <v>725</v>
      </c>
      <c r="F65" t="s">
        <v>1143</v>
      </c>
      <c r="G65" t="str">
        <f t="shared" si="1"/>
        <v>module:FSAT module:about_Content module:Content_FSAT . module:Content_FSAT a schema:ItemList ; schema:identifier "Content" ; schema:name "Inhalt FSAT" ; schema:itemListElement module:Content02_FSAT . module:Content02_FSAT a schema:ListItem ; schema:name "Kontextfreie Sprachen: Grammatiken, Ableitungen, kontextfreie Grammatiken, Chomsky-Normalform, CYK-Algorithmus, Syntaxbäume und Mehrdeutigkeit, syntaktische Analyse, Pumpinglemma."@de ; schema:position 2 .</v>
      </c>
    </row>
    <row r="66" spans="1:7" x14ac:dyDescent="0.35">
      <c r="A66" s="11" t="str">
        <f t="shared" si="2"/>
        <v>module:FSAT</v>
      </c>
      <c r="B66" s="4" t="s">
        <v>523</v>
      </c>
      <c r="C66" s="4">
        <v>3</v>
      </c>
      <c r="D66" s="4" t="str">
        <f t="shared" si="0"/>
        <v>03</v>
      </c>
      <c r="E66" s="25" t="s">
        <v>725</v>
      </c>
      <c r="F66" t="s">
        <v>1144</v>
      </c>
      <c r="G66" t="str">
        <f t="shared" si="1"/>
        <v>module:FSAT module:about_Content module:Content_FSAT . module:Content_FSAT a schema:ItemList ; schema:identifier "Content" ; schema:name "Inhalt FSAT" ; schema:itemListElement module:Content03_FSAT . module:Content03_FSAT a schema:ListItem ; schema:name "Chomsky-Hierarchie: kontextsensitive Grammatiken,Typ-0-Grammatiken, Zusammenhänge der Sprachklassen und der zugehörigen Berechnungsmodelle.  "@de ; schema:position 3 .</v>
      </c>
    </row>
    <row r="67" spans="1:7" x14ac:dyDescent="0.35">
      <c r="A67" s="11" t="str">
        <f t="shared" si="2"/>
        <v>module:BSWC</v>
      </c>
      <c r="B67" s="4" t="s">
        <v>471</v>
      </c>
      <c r="C67" s="4">
        <v>1</v>
      </c>
      <c r="D67" s="4" t="str">
        <f t="shared" ref="D67:D130" si="3">IF(C67&lt;10,_xlfn.CONCAT(0,C67),C67)</f>
        <v>01</v>
      </c>
      <c r="E67" s="25" t="s">
        <v>725</v>
      </c>
      <c r="F67" t="s">
        <v>1153</v>
      </c>
      <c r="G67" t="str">
        <f t="shared" ref="G67:G130" si="4">_xlfn.CONCAT(A67," module:about_Content module:Content_",B67," . module:Content_",B67," a schema:ItemList ; schema:identifier ",E67,"Content",E67," ; schema:name ",E67,"Inhalt ",B67,E67," ; schema:itemListElement module:Content",D67,"_",B67," . module:Content",D67,"_",B67," a schema:ListItem ; schema:name ",E67,F67,E67,"@de ; schema:position ",C67," .")</f>
        <v>module:BSWC module:about_Content module:Content_BSWC . module:Content_BSWC a schema:ItemList ; schema:identifier "Content" ; schema:name "Inhalt BSWC" ; schema:itemListElement module:Content01_BSWC . module:Content01_BSWC a schema:ListItem ; schema:name "Client-Server-Architekturen (2-, 3-, Mehr-Ebenen)"@de ; schema:position 1 .</v>
      </c>
    </row>
    <row r="68" spans="1:7" x14ac:dyDescent="0.35">
      <c r="A68" s="11" t="str">
        <f t="shared" si="2"/>
        <v>module:BSWC</v>
      </c>
      <c r="B68" s="4" t="s">
        <v>471</v>
      </c>
      <c r="C68" s="4">
        <v>2</v>
      </c>
      <c r="D68" s="4" t="str">
        <f t="shared" si="3"/>
        <v>02</v>
      </c>
      <c r="E68" s="25" t="s">
        <v>725</v>
      </c>
      <c r="F68" t="s">
        <v>1154</v>
      </c>
      <c r="G68" t="str">
        <f t="shared" si="4"/>
        <v>module:BSWC module:about_Content module:Content_BSWC . module:Content_BSWC a schema:ItemList ; schema:identifier "Content" ; schema:name "Inhalt BSWC" ; schema:itemListElement module:Content02_BSWC . module:Content02_BSWC a schema:ListItem ; schema:name "P2P-Ansätze"@de ; schema:position 2 .</v>
      </c>
    </row>
    <row r="69" spans="1:7" x14ac:dyDescent="0.35">
      <c r="A69" s="11" t="str">
        <f t="shared" si="2"/>
        <v>module:BSWC</v>
      </c>
      <c r="B69" s="4" t="s">
        <v>471</v>
      </c>
      <c r="C69" s="4">
        <v>3</v>
      </c>
      <c r="D69" s="4" t="str">
        <f t="shared" si="3"/>
        <v>03</v>
      </c>
      <c r="E69" s="25" t="s">
        <v>725</v>
      </c>
      <c r="F69" t="s">
        <v>1155</v>
      </c>
      <c r="G69" t="str">
        <f t="shared" si="4"/>
        <v>module:BSWC module:about_Content module:Content_BSWC . module:Content_BSWC a schema:ItemList ; schema:identifier "Content" ; schema:name "Inhalt BSWC" ; schema:itemListElement module:Content03_BSWC . module:Content03_BSWC a schema:ListItem ; schema:name "Grundbegriffe des Cloud Computing"@de ; schema:position 3 .</v>
      </c>
    </row>
    <row r="70" spans="1:7" x14ac:dyDescent="0.35">
      <c r="A70" s="11" t="str">
        <f t="shared" si="2"/>
        <v>module:BSWC</v>
      </c>
      <c r="B70" s="4" t="s">
        <v>471</v>
      </c>
      <c r="C70" s="4">
        <v>4</v>
      </c>
      <c r="D70" s="4" t="str">
        <f t="shared" si="3"/>
        <v>04</v>
      </c>
      <c r="E70" s="25" t="s">
        <v>725</v>
      </c>
      <c r="F70" t="s">
        <v>1156</v>
      </c>
      <c r="G70" t="str">
        <f t="shared" si="4"/>
        <v>module:BSWC module:about_Content module:Content_BSWC . module:Content_BSWC a schema:ItemList ; schema:identifier "Content" ; schema:name "Inhalt BSWC" ; schema:itemListElement module:Content04_BSWC . module:Content04_BSWC a schema:ListItem ; schema:name "TCP/IP-Überblick, Namensverwaltung im Internet, IP-Adressen"@de ; schema:position 4 .</v>
      </c>
    </row>
    <row r="71" spans="1:7" x14ac:dyDescent="0.35">
      <c r="A71" s="11" t="str">
        <f t="shared" si="2"/>
        <v>module:BSWC</v>
      </c>
      <c r="B71" s="4" t="s">
        <v>471</v>
      </c>
      <c r="C71" s="4">
        <v>5</v>
      </c>
      <c r="D71" s="4" t="str">
        <f t="shared" si="3"/>
        <v>05</v>
      </c>
      <c r="E71" s="25" t="s">
        <v>725</v>
      </c>
      <c r="F71" t="s">
        <v>1157</v>
      </c>
      <c r="G71" t="str">
        <f t="shared" si="4"/>
        <v>module:BSWC module:about_Content module:Content_BSWC . module:Content_BSWC a schema:ItemList ; schema:identifier "Content" ; schema:name "Inhalt BSWC" ; schema:itemListElement module:Content05_BSWC . module:Content05_BSWC a schema:ListItem ; schema:name "Verbindungsorientierte und verbindungslose Kommunikation"@de ; schema:position 5 .</v>
      </c>
    </row>
    <row r="72" spans="1:7" x14ac:dyDescent="0.35">
      <c r="A72" s="11" t="str">
        <f t="shared" si="2"/>
        <v>module:BSWC</v>
      </c>
      <c r="B72" s="4" t="s">
        <v>471</v>
      </c>
      <c r="C72" s="4">
        <v>6</v>
      </c>
      <c r="D72" s="4" t="str">
        <f t="shared" si="3"/>
        <v>06</v>
      </c>
      <c r="E72" s="25" t="s">
        <v>725</v>
      </c>
      <c r="F72" t="s">
        <v>1158</v>
      </c>
      <c r="G72" t="str">
        <f t="shared" si="4"/>
        <v>module:BSWC module:about_Content module:Content_BSWC . module:Content_BSWC a schema:ItemList ; schema:identifier "Content" ; schema:name "Inhalt BSWC" ; schema:itemListElement module:Content06_BSWC . module:Content06_BSWC a schema:ListItem ; schema:name "HTTP, FTP, SMTP als Beispiel für Anwendungsprotokolle"@de ; schema:position 6 .</v>
      </c>
    </row>
    <row r="73" spans="1:7" x14ac:dyDescent="0.35">
      <c r="A73" s="11" t="str">
        <f t="shared" si="2"/>
        <v>module:BSWC</v>
      </c>
      <c r="B73" s="4" t="s">
        <v>471</v>
      </c>
      <c r="C73" s="4">
        <v>7</v>
      </c>
      <c r="D73" s="4" t="str">
        <f t="shared" si="3"/>
        <v>07</v>
      </c>
      <c r="E73" s="25" t="s">
        <v>725</v>
      </c>
      <c r="F73" t="s">
        <v>1159</v>
      </c>
      <c r="G73" t="str">
        <f t="shared" si="4"/>
        <v>module:BSWC module:about_Content module:Content_BSWC . module:Content_BSWC a schema:ItemList ; schema:identifier "Content" ; schema:name "Inhalt BSWC" ; schema:itemListElement module:Content07_BSWC . module:Content07_BSWC a schema:ListItem ; schema:name "Zustandslose Protokolle und Session-Management"@de ; schema:position 7 .</v>
      </c>
    </row>
    <row r="74" spans="1:7" x14ac:dyDescent="0.35">
      <c r="A74" s="11" t="str">
        <f t="shared" si="2"/>
        <v>module:BSWC</v>
      </c>
      <c r="B74" s="4" t="s">
        <v>471</v>
      </c>
      <c r="C74" s="4">
        <v>8</v>
      </c>
      <c r="D74" s="4" t="str">
        <f t="shared" si="3"/>
        <v>08</v>
      </c>
      <c r="E74" s="25" t="s">
        <v>725</v>
      </c>
      <c r="F74" t="s">
        <v>1160</v>
      </c>
      <c r="G74" t="str">
        <f t="shared" si="4"/>
        <v>module:BSWC module:about_Content module:Content_BSWC . module:Content_BSWC a schema:ItemList ; schema:identifier "Content" ; schema:name "Inhalt BSWC" ; schema:itemListElement module:Content08_BSWC . module:Content08_BSWC a schema:ListItem ; schema:name "Erstellung einfacher dynamischer Web-Anwendungen auf Basis von Python"@de ; schema:position 8 .</v>
      </c>
    </row>
    <row r="75" spans="1:7" x14ac:dyDescent="0.35">
      <c r="A75" s="11" t="str">
        <f t="shared" si="2"/>
        <v>module:BSWC</v>
      </c>
      <c r="B75" s="4" t="s">
        <v>471</v>
      </c>
      <c r="C75" s="4">
        <v>9</v>
      </c>
      <c r="D75" s="4" t="str">
        <f t="shared" si="3"/>
        <v>09</v>
      </c>
      <c r="E75" s="25" t="s">
        <v>725</v>
      </c>
      <c r="F75" t="s">
        <v>1161</v>
      </c>
      <c r="G75" t="str">
        <f t="shared" si="4"/>
        <v>module:BSWC module:about_Content module:Content_BSWC . module:Content_BSWC a schema:ItemList ; schema:identifier "Content" ; schema:name "Inhalt BSWC" ; schema:itemListElement module:Content09_BSWC . module:Content09_BSWC a schema:ListItem ; schema:name "XML und XPath"@de ; schema:position 9 .</v>
      </c>
    </row>
    <row r="76" spans="1:7" x14ac:dyDescent="0.35">
      <c r="A76" s="11" t="str">
        <f t="shared" si="2"/>
        <v>module:BSWC</v>
      </c>
      <c r="B76" s="4" t="s">
        <v>471</v>
      </c>
      <c r="C76" s="4">
        <v>10</v>
      </c>
      <c r="D76" s="4">
        <f t="shared" si="3"/>
        <v>10</v>
      </c>
      <c r="E76" s="25" t="s">
        <v>725</v>
      </c>
      <c r="F76" t="s">
        <v>1162</v>
      </c>
      <c r="G76" t="str">
        <f t="shared" si="4"/>
        <v>module:BSWC module:about_Content module:Content_BSWC . module:Content_BSWC a schema:ItemList ; schema:identifier "Content" ; schema:name "Inhalt BSWC" ; schema:itemListElement module:Content10_BSWC . module:Content10_BSWC a schema:ListItem ; schema:name "Aufgaben von Betriebssystemen, Betriebsmitteln"@de ; schema:position 10 .</v>
      </c>
    </row>
    <row r="77" spans="1:7" x14ac:dyDescent="0.35">
      <c r="A77" s="11" t="str">
        <f t="shared" si="2"/>
        <v>module:BSWC</v>
      </c>
      <c r="B77" s="4" t="s">
        <v>471</v>
      </c>
      <c r="C77" s="4">
        <v>11</v>
      </c>
      <c r="D77" s="4">
        <f t="shared" si="3"/>
        <v>11</v>
      </c>
      <c r="E77" s="25" t="s">
        <v>725</v>
      </c>
      <c r="F77" t="s">
        <v>1163</v>
      </c>
      <c r="G77" t="str">
        <f t="shared" si="4"/>
        <v>module:BSWC module:about_Content module:Content_BSWC . module:Content_BSWC a schema:ItemList ; schema:identifier "Content" ; schema:name "Inhalt BSWC" ; schema:itemListElement module:Content11_BSWC . module:Content11_BSWC a schema:ListItem ; schema:name "Preemptives Multitasking in Multiuser Betriebssystemen"@de ; schema:position 11 .</v>
      </c>
    </row>
    <row r="78" spans="1:7" x14ac:dyDescent="0.35">
      <c r="A78" s="11" t="str">
        <f t="shared" si="2"/>
        <v>module:BSWC</v>
      </c>
      <c r="B78" s="4" t="s">
        <v>471</v>
      </c>
      <c r="C78" s="4">
        <v>12</v>
      </c>
      <c r="D78" s="4">
        <f t="shared" si="3"/>
        <v>12</v>
      </c>
      <c r="E78" s="25" t="s">
        <v>725</v>
      </c>
      <c r="F78" t="s">
        <v>1164</v>
      </c>
      <c r="G78" t="str">
        <f t="shared" si="4"/>
        <v>module:BSWC module:about_Content module:Content_BSWC . module:Content_BSWC a schema:ItemList ; schema:identifier "Content" ; schema:name "Inhalt BSWC" ; schema:itemListElement module:Content12_BSWC . module:Content12_BSWC a schema:ListItem ; schema:name "Prozesse und Threads einschließlich Erzeugung und Interprozesskommunikation"@de ; schema:position 12 .</v>
      </c>
    </row>
    <row r="79" spans="1:7" x14ac:dyDescent="0.35">
      <c r="A79" s="11" t="str">
        <f t="shared" si="2"/>
        <v>module:BSWC</v>
      </c>
      <c r="B79" s="4" t="s">
        <v>471</v>
      </c>
      <c r="C79" s="4">
        <v>13</v>
      </c>
      <c r="D79" s="4">
        <f t="shared" si="3"/>
        <v>13</v>
      </c>
      <c r="E79" s="25" t="s">
        <v>725</v>
      </c>
      <c r="F79" t="s">
        <v>1165</v>
      </c>
      <c r="G79" t="str">
        <f t="shared" si="4"/>
        <v>module:BSWC module:about_Content module:Content_BSWC . module:Content_BSWC a schema:ItemList ; schema:identifier "Content" ; schema:name "Inhalt BSWC" ; schema:itemListElement module:Content13_BSWC . module:Content13_BSWC a schema:ListItem ; schema:name "Klassische Probleme der Prozesssynchronisation, Race-Conditions, Deadlocks"@de ; schema:position 13 .</v>
      </c>
    </row>
    <row r="80" spans="1:7" x14ac:dyDescent="0.35">
      <c r="A80" s="11" t="str">
        <f t="shared" si="2"/>
        <v>module:BSWC</v>
      </c>
      <c r="B80" s="4" t="s">
        <v>471</v>
      </c>
      <c r="C80" s="4">
        <v>14</v>
      </c>
      <c r="D80" s="4">
        <f t="shared" si="3"/>
        <v>14</v>
      </c>
      <c r="E80" s="25" t="s">
        <v>725</v>
      </c>
      <c r="F80" t="s">
        <v>1166</v>
      </c>
      <c r="G80" t="str">
        <f t="shared" si="4"/>
        <v>module:BSWC module:about_Content module:Content_BSWC . module:Content_BSWC a schema:ItemList ; schema:identifier "Content" ; schema:name "Inhalt BSWC" ; schema:itemListElement module:Content14_BSWC . module:Content14_BSWC a schema:ListItem ; schema:name "Prozesssynchronisation mittels Schlossvariablen, Semaphoren, Monitoren"@de ; schema:position 14 .</v>
      </c>
    </row>
    <row r="81" spans="1:7" x14ac:dyDescent="0.35">
      <c r="A81" s="11" t="str">
        <f t="shared" si="2"/>
        <v>module:BSWC</v>
      </c>
      <c r="B81" s="4" t="s">
        <v>471</v>
      </c>
      <c r="C81" s="4">
        <v>15</v>
      </c>
      <c r="D81" s="4">
        <f t="shared" si="3"/>
        <v>15</v>
      </c>
      <c r="E81" s="25" t="s">
        <v>725</v>
      </c>
      <c r="F81" t="s">
        <v>1167</v>
      </c>
      <c r="G81" t="str">
        <f t="shared" si="4"/>
        <v>module:BSWC module:about_Content module:Content_BSWC . module:Content_BSWC a schema:ItemList ; schema:identifier "Content" ; schema:name "Inhalt BSWC" ; schema:itemListElement module:Content15_BSWC . module:Content15_BSWC a schema:ListItem ; schema:name "Klassische Hauptspeicherverwaltung"@de ; schema:position 15 .</v>
      </c>
    </row>
    <row r="82" spans="1:7" x14ac:dyDescent="0.35">
      <c r="A82" s="11" t="str">
        <f t="shared" si="2"/>
        <v>module:BSWC</v>
      </c>
      <c r="B82" s="4" t="s">
        <v>471</v>
      </c>
      <c r="C82" s="4">
        <v>16</v>
      </c>
      <c r="D82" s="4">
        <f t="shared" si="3"/>
        <v>16</v>
      </c>
      <c r="E82" s="25" t="s">
        <v>725</v>
      </c>
      <c r="F82" t="s">
        <v>1168</v>
      </c>
      <c r="G82" t="str">
        <f t="shared" si="4"/>
        <v>module:BSWC module:about_Content module:Content_BSWC . module:Content_BSWC a schema:ItemList ; schema:identifier "Content" ; schema:name "Inhalt BSWC" ; schema:itemListElement module:Content16_BSWC . module:Content16_BSWC a schema:ListItem ; schema:name "Virtuelle Hauptspeicherverwaltung, Seitenzuweisungsalgorithmen und Seitenersetzungsalgorithmen, z.B. FiFo, LRU, OPT, Second Chance, Working-Sets einschließlich Performance-Betrachtungen "@de ; schema:position 16 .</v>
      </c>
    </row>
    <row r="83" spans="1:7" x14ac:dyDescent="0.35">
      <c r="A83" s="11" t="str">
        <f t="shared" si="2"/>
        <v>module:PIK2</v>
      </c>
      <c r="B83" s="4" t="s">
        <v>509</v>
      </c>
      <c r="C83" s="4">
        <v>1</v>
      </c>
      <c r="D83" s="4" t="str">
        <f t="shared" si="3"/>
        <v>01</v>
      </c>
      <c r="E83" s="25" t="s">
        <v>725</v>
      </c>
      <c r="F83" t="s">
        <v>1173</v>
      </c>
      <c r="G83" t="str">
        <f t="shared" si="4"/>
        <v>module:PIK2 module:about_Content module:Content_PIK2 . module:Content_PIK2 a schema:ItemList ; schema:identifier "Content" ; schema:name "Inhalt PIK2" ; schema:itemListElement module:Content01_PIK2 . module:Content01_PIK2 a schema:ListItem ; schema:name "Vollständige Einführung in die Objektorientierung: Klassen, Attribute, Verwaltungsmethoden und Businessmethoden, Objekte, Vererbung, abstrakte Klassen und Interfaces, Polymorphismus"@de ; schema:position 1 .</v>
      </c>
    </row>
    <row r="84" spans="1:7" x14ac:dyDescent="0.35">
      <c r="A84" s="11" t="str">
        <f t="shared" si="2"/>
        <v>module:PIK2</v>
      </c>
      <c r="B84" s="4" t="s">
        <v>509</v>
      </c>
      <c r="C84" s="4">
        <v>2</v>
      </c>
      <c r="D84" s="4" t="str">
        <f t="shared" si="3"/>
        <v>02</v>
      </c>
      <c r="E84" s="25" t="s">
        <v>725</v>
      </c>
      <c r="F84" t="s">
        <v>1174</v>
      </c>
      <c r="G84" t="str">
        <f t="shared" si="4"/>
        <v>module:PIK2 module:about_Content module:Content_PIK2 . module:Content_PIK2 a schema:ItemList ; schema:identifier "Content" ; schema:name "Inhalt PIK2" ; schema:itemListElement module:Content02_PIK2 . module:Content02_PIK2 a schema:ListItem ; schema:name "Guten Programmier- und Entwurfstils: Prinzip der Strukturierung, Kapselung, Geheimnisprinzip, Abstrakter Datentyp"@de ; schema:position 2 .</v>
      </c>
    </row>
    <row r="85" spans="1:7" x14ac:dyDescent="0.35">
      <c r="A85" s="11" t="str">
        <f t="shared" ref="A85:A148" si="5">_xlfn.CONCAT("module:",B85)</f>
        <v>module:PIK2</v>
      </c>
      <c r="B85" s="4" t="s">
        <v>509</v>
      </c>
      <c r="C85" s="4">
        <v>3</v>
      </c>
      <c r="D85" s="4" t="str">
        <f t="shared" si="3"/>
        <v>03</v>
      </c>
      <c r="E85" s="25" t="s">
        <v>725</v>
      </c>
      <c r="F85" t="s">
        <v>1175</v>
      </c>
      <c r="G85" t="str">
        <f t="shared" si="4"/>
        <v>module:PIK2 module:about_Content module:Content_PIK2 . module:Content_PIK2 a schema:ItemList ; schema:identifier "Content" ; schema:name "Inhalt PIK2" ; schema:itemListElement module:Content03_PIK2 . module:Content03_PIK2 a schema:ListItem ; schema:name "Fehlerbehandlung mit Exception Handling"@de ; schema:position 3 .</v>
      </c>
    </row>
    <row r="86" spans="1:7" x14ac:dyDescent="0.35">
      <c r="A86" s="11" t="str">
        <f t="shared" si="5"/>
        <v>module:PIK2</v>
      </c>
      <c r="B86" s="4" t="s">
        <v>509</v>
      </c>
      <c r="C86" s="4">
        <v>4</v>
      </c>
      <c r="D86" s="4" t="str">
        <f t="shared" si="3"/>
        <v>04</v>
      </c>
      <c r="E86" s="25" t="s">
        <v>725</v>
      </c>
      <c r="F86" t="s">
        <v>1176</v>
      </c>
      <c r="G86" t="str">
        <f t="shared" si="4"/>
        <v>module:PIK2 module:about_Content module:Content_PIK2 . module:Content_PIK2 a schema:ItemList ; schema:identifier "Content" ; schema:name "Inhalt PIK2" ; schema:itemListElement module:Content04_PIK2 . module:Content04_PIK2 a schema:ListItem ; schema:name "Abstrakte Konzepte wie generische Datentypen, innere Klasse"@de ; schema:position 4 .</v>
      </c>
    </row>
    <row r="87" spans="1:7" x14ac:dyDescent="0.35">
      <c r="A87" s="11" t="str">
        <f t="shared" si="5"/>
        <v>module:PIK2</v>
      </c>
      <c r="B87" s="4" t="s">
        <v>509</v>
      </c>
      <c r="C87" s="4">
        <v>5</v>
      </c>
      <c r="D87" s="4" t="str">
        <f t="shared" si="3"/>
        <v>05</v>
      </c>
      <c r="E87" s="25" t="s">
        <v>725</v>
      </c>
      <c r="F87" t="s">
        <v>1177</v>
      </c>
      <c r="G87" t="str">
        <f t="shared" si="4"/>
        <v>module:PIK2 module:about_Content module:Content_PIK2 . module:Content_PIK2 a schema:ItemList ; schema:identifier "Content" ; schema:name "Inhalt PIK2" ; schema:itemListElement module:Content05_PIK2 . module:Content05_PIK2 a schema:ListItem ; schema:name "Einsatz von Klassen einer Bibliothek / Programmierschnittstelle am Beispiel der Java-API  "@de ; schema:position 5 .</v>
      </c>
    </row>
    <row r="88" spans="1:7" x14ac:dyDescent="0.35">
      <c r="A88" s="11" t="str">
        <f t="shared" si="5"/>
        <v>module:ReOr</v>
      </c>
      <c r="B88" s="4" t="s">
        <v>501</v>
      </c>
      <c r="C88" s="4">
        <v>1</v>
      </c>
      <c r="D88" s="4" t="str">
        <f t="shared" si="3"/>
        <v>01</v>
      </c>
      <c r="E88" s="25" t="s">
        <v>725</v>
      </c>
      <c r="F88" t="s">
        <v>1181</v>
      </c>
      <c r="G88" t="str">
        <f t="shared" si="4"/>
        <v>module:ReOr module:about_Content module:Content_ReOr . module:Content_ReOr a schema:ItemList ; schema:identifier "Content" ; schema:name "Inhalt ReOr" ; schema:itemListElement module:Content01_ReOr . module:Content01_ReOr a schema:ListItem ; schema:name "Komponenten eines Rechners und ihre elementare Realisierung (Rechenwerk, Steuerwerk, Registersatz und weitere Speicherelemente), Von-Neumann-Rechnerkonzept und Harvard-Architektur, Abarbeitung eines Maschinenbefehls, Nutzung von Pipeline-Verfahren,"@de ; schema:position 1 .</v>
      </c>
    </row>
    <row r="89" spans="1:7" x14ac:dyDescent="0.35">
      <c r="A89" s="11" t="str">
        <f t="shared" si="5"/>
        <v>module:ReOr</v>
      </c>
      <c r="B89" s="4" t="s">
        <v>501</v>
      </c>
      <c r="C89" s="4">
        <v>2</v>
      </c>
      <c r="D89" s="4" t="str">
        <f t="shared" si="3"/>
        <v>02</v>
      </c>
      <c r="E89" s="25" t="s">
        <v>725</v>
      </c>
      <c r="F89" t="s">
        <v>1182</v>
      </c>
      <c r="G89" t="str">
        <f t="shared" si="4"/>
        <v>module:ReOr module:about_Content module:Content_ReOr . module:Content_ReOr a schema:ItemList ; schema:identifier "Content" ; schema:name "Inhalt ReOr" ; schema:itemListElement module:Content02_ReOr . module:Content02_ReOr a schema:ListItem ; schema:name "Programmiermodell einfacher x86-Prozessoren: Befehlssatz, Registersatz, Operanden, Speicheradressierung und –segmentierung, Adressierungsarten, Befehlsnotation, …"@de ; schema:position 2 .</v>
      </c>
    </row>
    <row r="90" spans="1:7" x14ac:dyDescent="0.35">
      <c r="A90" s="11" t="str">
        <f t="shared" si="5"/>
        <v>module:ReOr</v>
      </c>
      <c r="B90" s="4" t="s">
        <v>501</v>
      </c>
      <c r="C90" s="4">
        <v>3</v>
      </c>
      <c r="D90" s="4" t="str">
        <f t="shared" si="3"/>
        <v>03</v>
      </c>
      <c r="E90" s="25" t="s">
        <v>725</v>
      </c>
      <c r="F90" t="s">
        <v>1183</v>
      </c>
      <c r="G90" t="str">
        <f t="shared" si="4"/>
        <v>module:ReOr module:about_Content module:Content_ReOr . module:Content_ReOr a schema:ItemList ; schema:identifier "Content" ; schema:name "Inhalt ReOr" ; schema:itemListElement module:Content03_ReOr . module:Content03_ReOr a schema:ListItem ; schema:name "Programmbeispiele in Maschinensprache: Abbildung von Hochsprachelementen auf der Maschinenebene, einfache Arithmetikaufgaben, Unterprogrammtechnik, Stack und Stackorganisation, Stacknutzung,"@de ; schema:position 3 .</v>
      </c>
    </row>
    <row r="91" spans="1:7" x14ac:dyDescent="0.35">
      <c r="A91" s="11" t="str">
        <f t="shared" si="5"/>
        <v>module:ReOr</v>
      </c>
      <c r="B91" s="4" t="s">
        <v>501</v>
      </c>
      <c r="C91" s="4">
        <v>4</v>
      </c>
      <c r="D91" s="4" t="str">
        <f t="shared" si="3"/>
        <v>04</v>
      </c>
      <c r="E91" s="25" t="s">
        <v>725</v>
      </c>
      <c r="F91" t="s">
        <v>1184</v>
      </c>
      <c r="G91" t="str">
        <f t="shared" si="4"/>
        <v>module:ReOr module:about_Content module:Content_ReOr . module:Content_ReOr a schema:ItemList ; schema:identifier "Content" ; schema:name "Inhalt ReOr" ; schema:itemListElement module:Content04_ReOr . module:Content04_ReOr a schema:ListItem ; schema:name "Interrupt-Technik, Ein-/Ausgabe-Organisation"@de ; schema:position 4 .</v>
      </c>
    </row>
    <row r="92" spans="1:7" x14ac:dyDescent="0.35">
      <c r="A92" s="11" t="str">
        <f t="shared" si="5"/>
        <v>module:ReOr</v>
      </c>
      <c r="B92" s="4" t="s">
        <v>501</v>
      </c>
      <c r="C92" s="4">
        <v>5</v>
      </c>
      <c r="D92" s="4" t="str">
        <f t="shared" si="3"/>
        <v>05</v>
      </c>
      <c r="E92" s="25" t="s">
        <v>725</v>
      </c>
      <c r="F92" t="s">
        <v>1185</v>
      </c>
      <c r="G92" t="str">
        <f t="shared" si="4"/>
        <v>module:ReOr module:about_Content module:Content_ReOr . module:Content_ReOr a schema:ItemList ; schema:identifier "Content" ; schema:name "Inhalt ReOr" ; schema:itemListElement module:Content05_ReOr . module:Content05_ReOr a schema:ListItem ; schema:name "Aufbau und Funktionsweise von Finite-State-Machines, Entwicklung von Übertragungsfunktionen der elementaren Logik und Arithmetik, Aufbau eines Steuerwerkes  "@de ; schema:position 5 .</v>
      </c>
    </row>
    <row r="93" spans="1:7" x14ac:dyDescent="0.35">
      <c r="A93" s="11" t="str">
        <f t="shared" si="5"/>
        <v>module:MGMD</v>
      </c>
      <c r="B93" s="4" t="s">
        <v>496</v>
      </c>
      <c r="C93" s="4">
        <v>1</v>
      </c>
      <c r="D93" s="4" t="str">
        <f t="shared" si="3"/>
        <v>01</v>
      </c>
      <c r="E93" s="25" t="s">
        <v>725</v>
      </c>
      <c r="F93" t="s">
        <v>1190</v>
      </c>
      <c r="G93" t="str">
        <f t="shared" si="4"/>
        <v>module:MGMD module:about_Content module:Content_MGMD . module:Content_MGMD a schema:ItemList ; schema:identifier "Content" ; schema:name "Inhalt MGMD" ; schema:itemListElement module:Content01_MGMD . module:Content01_MGMD a schema:ListItem ; schema:name "Typographie u. Schriftgestaltung (Geschichte und Theorie)"@de ; schema:position 1 .</v>
      </c>
    </row>
    <row r="94" spans="1:7" x14ac:dyDescent="0.35">
      <c r="A94" s="11" t="str">
        <f t="shared" si="5"/>
        <v>module:MGMD</v>
      </c>
      <c r="B94" s="4" t="s">
        <v>496</v>
      </c>
      <c r="C94" s="4">
        <v>2</v>
      </c>
      <c r="D94" s="4" t="str">
        <f t="shared" si="3"/>
        <v>02</v>
      </c>
      <c r="E94" s="25" t="s">
        <v>725</v>
      </c>
      <c r="F94" t="s">
        <v>1191</v>
      </c>
      <c r="G94" t="str">
        <f t="shared" si="4"/>
        <v>module:MGMD module:about_Content module:Content_MGMD . module:Content_MGMD a schema:ItemList ; schema:identifier "Content" ; schema:name "Inhalt MGMD" ; schema:itemListElement module:Content02_MGMD . module:Content02_MGMD a schema:ListItem ; schema:name "Farbe (Physik der Farben, Farbpsychologie, Farbtheorien)"@de ; schema:position 2 .</v>
      </c>
    </row>
    <row r="95" spans="1:7" x14ac:dyDescent="0.35">
      <c r="A95" s="11" t="str">
        <f t="shared" si="5"/>
        <v>module:MGMD</v>
      </c>
      <c r="B95" s="4" t="s">
        <v>496</v>
      </c>
      <c r="C95" s="4">
        <v>3</v>
      </c>
      <c r="D95" s="4" t="str">
        <f t="shared" si="3"/>
        <v>03</v>
      </c>
      <c r="E95" s="25" t="s">
        <v>725</v>
      </c>
      <c r="F95" t="s">
        <v>1192</v>
      </c>
      <c r="G95" t="str">
        <f t="shared" si="4"/>
        <v>module:MGMD module:about_Content module:Content_MGMD . module:Content_MGMD a schema:ItemList ; schema:identifier "Content" ; schema:name "Inhalt MGMD" ; schema:itemListElement module:Content03_MGMD . module:Content03_MGMD a schema:ListItem ; schema:name "Farbmanagement (Farbräume, Geräteprofile, Farbkorrektur)"@de ; schema:position 3 .</v>
      </c>
    </row>
    <row r="96" spans="1:7" x14ac:dyDescent="0.35">
      <c r="A96" s="11" t="str">
        <f t="shared" si="5"/>
        <v>module:MGMD</v>
      </c>
      <c r="B96" s="4" t="s">
        <v>496</v>
      </c>
      <c r="C96" s="4">
        <v>4</v>
      </c>
      <c r="D96" s="4" t="str">
        <f t="shared" si="3"/>
        <v>04</v>
      </c>
      <c r="E96" s="25" t="s">
        <v>725</v>
      </c>
      <c r="F96" t="s">
        <v>1193</v>
      </c>
      <c r="G96" t="str">
        <f t="shared" si="4"/>
        <v>module:MGMD module:about_Content module:Content_MGMD . module:Content_MGMD a schema:ItemList ; schema:identifier "Content" ; schema:name "Inhalt MGMD" ; schema:itemListElement module:Content04_MGMD . module:Content04_MGMD a schema:ListItem ; schema:name "Form, Komposition (Kunstgeschichte, Gestaltungstheorie)"@de ; schema:position 4 .</v>
      </c>
    </row>
    <row r="97" spans="1:7" x14ac:dyDescent="0.35">
      <c r="A97" s="11" t="str">
        <f t="shared" si="5"/>
        <v>module:MGMD</v>
      </c>
      <c r="B97" s="4" t="s">
        <v>496</v>
      </c>
      <c r="C97" s="4">
        <v>5</v>
      </c>
      <c r="D97" s="4" t="str">
        <f t="shared" si="3"/>
        <v>05</v>
      </c>
      <c r="E97" s="25" t="s">
        <v>725</v>
      </c>
      <c r="F97" t="s">
        <v>1194</v>
      </c>
      <c r="G97" t="str">
        <f t="shared" si="4"/>
        <v>module:MGMD module:about_Content module:Content_MGMD . module:Content_MGMD a schema:ItemList ; schema:identifier "Content" ; schema:name "Inhalt MGMD" ; schema:itemListElement module:Content05_MGMD . module:Content05_MGMD a schema:ListItem ; schema:name "Bildgestaltung (Bildretouche, kreative Bildmanipulation)"@de ; schema:position 5 .</v>
      </c>
    </row>
    <row r="98" spans="1:7" x14ac:dyDescent="0.35">
      <c r="A98" s="11" t="str">
        <f t="shared" si="5"/>
        <v>module:MGMD</v>
      </c>
      <c r="B98" s="4" t="s">
        <v>496</v>
      </c>
      <c r="C98" s="4">
        <v>6</v>
      </c>
      <c r="D98" s="4" t="str">
        <f t="shared" si="3"/>
        <v>06</v>
      </c>
      <c r="E98" s="25" t="s">
        <v>725</v>
      </c>
      <c r="F98" t="s">
        <v>1195</v>
      </c>
      <c r="G98" t="str">
        <f t="shared" si="4"/>
        <v>module:MGMD module:about_Content module:Content_MGMD . module:Content_MGMD a schema:ItemList ; schema:identifier "Content" ; schema:name "Inhalt MGMD" ; schema:itemListElement module:Content06_MGMD . module:Content06_MGMD a schema:ListItem ; schema:name "Grafische Benutzeroberflächen (GUI, Interfacegestaltung)"@de ; schema:position 6 .</v>
      </c>
    </row>
    <row r="99" spans="1:7" x14ac:dyDescent="0.35">
      <c r="A99" s="11" t="str">
        <f t="shared" si="5"/>
        <v>module:MGMD</v>
      </c>
      <c r="B99" s="4" t="s">
        <v>496</v>
      </c>
      <c r="C99" s="4">
        <v>7</v>
      </c>
      <c r="D99" s="4" t="str">
        <f t="shared" si="3"/>
        <v>07</v>
      </c>
      <c r="E99" s="25" t="s">
        <v>725</v>
      </c>
      <c r="F99" t="s">
        <v>1196</v>
      </c>
      <c r="G99" t="str">
        <f t="shared" si="4"/>
        <v>module:MGMD module:about_Content module:Content_MGMD . module:Content_MGMD a schema:ItemList ; schema:identifier "Content" ; schema:name "Inhalt MGMD" ; schema:itemListElement module:Content07_MGMD . module:Content07_MGMD a schema:ListItem ; schema:name "Analytisches Sehen und visuelle Merkmale"@de ; schema:position 7 .</v>
      </c>
    </row>
    <row r="100" spans="1:7" x14ac:dyDescent="0.35">
      <c r="A100" s="11" t="str">
        <f t="shared" si="5"/>
        <v>module:MGMD</v>
      </c>
      <c r="B100" s="4" t="s">
        <v>496</v>
      </c>
      <c r="C100" s="4">
        <v>8</v>
      </c>
      <c r="D100" s="4" t="str">
        <f t="shared" si="3"/>
        <v>08</v>
      </c>
      <c r="E100" s="25" t="s">
        <v>725</v>
      </c>
      <c r="F100" t="s">
        <v>1197</v>
      </c>
      <c r="G100" t="str">
        <f t="shared" si="4"/>
        <v>module:MGMD module:about_Content module:Content_MGMD . module:Content_MGMD a schema:ItemList ; schema:identifier "Content" ; schema:name "Inhalt MGMD" ; schema:itemListElement module:Content08_MGMD . module:Content08_MGMD a schema:ListItem ; schema:name "Umwelt- und Raum-/Zeiterfahrung"@de ; schema:position 8 .</v>
      </c>
    </row>
    <row r="101" spans="1:7" x14ac:dyDescent="0.35">
      <c r="A101" s="11" t="str">
        <f t="shared" si="5"/>
        <v>module:MGMD</v>
      </c>
      <c r="B101" s="4" t="s">
        <v>496</v>
      </c>
      <c r="C101" s="4">
        <v>9</v>
      </c>
      <c r="D101" s="4" t="str">
        <f t="shared" si="3"/>
        <v>09</v>
      </c>
      <c r="E101" s="25" t="s">
        <v>725</v>
      </c>
      <c r="F101" t="s">
        <v>1198</v>
      </c>
      <c r="G101" t="str">
        <f t="shared" si="4"/>
        <v>module:MGMD module:about_Content module:Content_MGMD . module:Content_MGMD a schema:ItemList ; schema:identifier "Content" ; schema:name "Inhalt MGMD" ; schema:itemListElement module:Content09_MGMD . module:Content09_MGMD a schema:ListItem ; schema:name "Grundlagen der Zeichentheorie/Semiotik "@de ; schema:position 9 .</v>
      </c>
    </row>
    <row r="102" spans="1:7" x14ac:dyDescent="0.35">
      <c r="A102" s="11" t="str">
        <f t="shared" si="5"/>
        <v>module:MIK3</v>
      </c>
      <c r="B102" s="4" t="s">
        <v>490</v>
      </c>
      <c r="C102" s="4">
        <v>1</v>
      </c>
      <c r="D102" s="4" t="str">
        <f t="shared" si="3"/>
        <v>01</v>
      </c>
      <c r="E102" s="25" t="s">
        <v>725</v>
      </c>
      <c r="F102" t="s">
        <v>1203</v>
      </c>
      <c r="G102" t="str">
        <f t="shared" si="4"/>
        <v>module:MIK3 module:about_Content module:Content_MIK3 . module:Content_MIK3 a schema:ItemList ; schema:identifier "Content" ; schema:name "Inhalt MIK3" ; schema:itemListElement module:Content01_MIK3 . module:Content01_MIK3 a schema:ListItem ; schema:name "Wahrscheinlichkeitsräume (Kolmogorow-Axiome)"@de ; schema:position 1 .</v>
      </c>
    </row>
    <row r="103" spans="1:7" x14ac:dyDescent="0.35">
      <c r="A103" s="11" t="str">
        <f t="shared" si="5"/>
        <v>module:MIK3</v>
      </c>
      <c r="B103" s="4" t="s">
        <v>490</v>
      </c>
      <c r="C103" s="4">
        <v>2</v>
      </c>
      <c r="D103" s="4" t="str">
        <f t="shared" si="3"/>
        <v>02</v>
      </c>
      <c r="E103" s="25" t="s">
        <v>725</v>
      </c>
      <c r="F103" t="s">
        <v>1204</v>
      </c>
      <c r="G103" t="str">
        <f t="shared" si="4"/>
        <v>module:MIK3 module:about_Content module:Content_MIK3 . module:Content_MIK3 a schema:ItemList ; schema:identifier "Content" ; schema:name "Inhalt MIK3" ; schema:itemListElement module:Content02_MIK3 . module:Content02_MIK3 a schema:ListItem ; schema:name "Laplace-Zufallsexperimente"@de ; schema:position 2 .</v>
      </c>
    </row>
    <row r="104" spans="1:7" x14ac:dyDescent="0.35">
      <c r="A104" s="11" t="str">
        <f t="shared" si="5"/>
        <v>module:MIK3</v>
      </c>
      <c r="B104" s="4" t="s">
        <v>490</v>
      </c>
      <c r="C104" s="4">
        <v>3</v>
      </c>
      <c r="D104" s="4" t="str">
        <f t="shared" si="3"/>
        <v>03</v>
      </c>
      <c r="E104" s="25" t="s">
        <v>725</v>
      </c>
      <c r="F104" t="s">
        <v>1205</v>
      </c>
      <c r="G104" t="str">
        <f t="shared" si="4"/>
        <v>module:MIK3 module:about_Content module:Content_MIK3 . module:Content_MIK3 a schema:ItemList ; schema:identifier "Content" ; schema:name "Inhalt MIK3" ; schema:itemListElement module:Content03_MIK3 . module:Content03_MIK3 a schema:ListItem ; schema:name "stochastische Unabhängigkeit von Ereignissen"@de ; schema:position 3 .</v>
      </c>
    </row>
    <row r="105" spans="1:7" x14ac:dyDescent="0.35">
      <c r="A105" s="11" t="str">
        <f t="shared" si="5"/>
        <v>module:MIK3</v>
      </c>
      <c r="B105" s="4" t="s">
        <v>490</v>
      </c>
      <c r="C105" s="4">
        <v>4</v>
      </c>
      <c r="D105" s="4" t="str">
        <f t="shared" si="3"/>
        <v>04</v>
      </c>
      <c r="E105" s="25" t="s">
        <v>725</v>
      </c>
      <c r="F105" t="s">
        <v>1206</v>
      </c>
      <c r="G105" t="str">
        <f t="shared" si="4"/>
        <v>module:MIK3 module:about_Content module:Content_MIK3 . module:Content_MIK3 a schema:ItemList ; schema:identifier "Content" ; schema:name "Inhalt MIK3" ; schema:itemListElement module:Content04_MIK3 . module:Content04_MIK3 a schema:ListItem ; schema:name "bedingte Wahrscheinlichkeiten"@de ; schema:position 4 .</v>
      </c>
    </row>
    <row r="106" spans="1:7" x14ac:dyDescent="0.35">
      <c r="A106" s="11" t="str">
        <f t="shared" si="5"/>
        <v>module:MIK3</v>
      </c>
      <c r="B106" s="4" t="s">
        <v>490</v>
      </c>
      <c r="C106" s="4">
        <v>5</v>
      </c>
      <c r="D106" s="4" t="str">
        <f t="shared" si="3"/>
        <v>05</v>
      </c>
      <c r="E106" s="25" t="s">
        <v>725</v>
      </c>
      <c r="F106" t="s">
        <v>1207</v>
      </c>
      <c r="G106" t="str">
        <f t="shared" si="4"/>
        <v>module:MIK3 module:about_Content module:Content_MIK3 . module:Content_MIK3 a schema:ItemList ; schema:identifier "Content" ; schema:name "Inhalt MIK3" ; schema:itemListElement module:Content05_MIK3 . module:Content05_MIK3 a schema:ListItem ; schema:name "Formel von Bayes"@de ; schema:position 5 .</v>
      </c>
    </row>
    <row r="107" spans="1:7" x14ac:dyDescent="0.35">
      <c r="A107" s="11" t="str">
        <f t="shared" si="5"/>
        <v>module:MIK3</v>
      </c>
      <c r="B107" s="4" t="s">
        <v>490</v>
      </c>
      <c r="C107" s="4">
        <v>6</v>
      </c>
      <c r="D107" s="4" t="str">
        <f t="shared" si="3"/>
        <v>06</v>
      </c>
      <c r="E107" s="25" t="s">
        <v>725</v>
      </c>
      <c r="F107" t="s">
        <v>1208</v>
      </c>
      <c r="G107" t="str">
        <f t="shared" si="4"/>
        <v>module:MIK3 module:about_Content module:Content_MIK3 . module:Content_MIK3 a schema:ItemList ; schema:identifier "Content" ; schema:name "Inhalt MIK3" ; schema:itemListElement module:Content06_MIK3 . module:Content06_MIK3 a schema:ListItem ; schema:name "Zufallsvariablen"@de ; schema:position 6 .</v>
      </c>
    </row>
    <row r="108" spans="1:7" x14ac:dyDescent="0.35">
      <c r="A108" s="11" t="str">
        <f t="shared" si="5"/>
        <v>module:MIK3</v>
      </c>
      <c r="B108" s="4" t="s">
        <v>490</v>
      </c>
      <c r="C108" s="4">
        <v>7</v>
      </c>
      <c r="D108" s="4" t="str">
        <f t="shared" si="3"/>
        <v>07</v>
      </c>
      <c r="E108" s="25" t="s">
        <v>725</v>
      </c>
      <c r="F108" t="s">
        <v>1209</v>
      </c>
      <c r="G108" t="str">
        <f t="shared" si="4"/>
        <v>module:MIK3 module:about_Content module:Content_MIK3 . module:Content_MIK3 a schema:ItemList ; schema:identifier "Content" ; schema:name "Inhalt MIK3" ; schema:itemListElement module:Content07_MIK3 . module:Content07_MIK3 a schema:ListItem ; schema:name "Erwartungswert"@de ; schema:position 7 .</v>
      </c>
    </row>
    <row r="109" spans="1:7" x14ac:dyDescent="0.35">
      <c r="A109" s="11" t="str">
        <f t="shared" si="5"/>
        <v>module:MIK3</v>
      </c>
      <c r="B109" s="4" t="s">
        <v>490</v>
      </c>
      <c r="C109" s="4">
        <v>8</v>
      </c>
      <c r="D109" s="4" t="str">
        <f t="shared" si="3"/>
        <v>08</v>
      </c>
      <c r="E109" s="25" t="s">
        <v>725</v>
      </c>
      <c r="F109" t="s">
        <v>1210</v>
      </c>
      <c r="G109" t="str">
        <f t="shared" si="4"/>
        <v>module:MIK3 module:about_Content module:Content_MIK3 . module:Content_MIK3 a schema:ItemList ; schema:identifier "Content" ; schema:name "Inhalt MIK3" ; schema:itemListElement module:Content08_MIK3 . module:Content08_MIK3 a schema:ListItem ; schema:name "Varianz und Standardabweichung"@de ; schema:position 8 .</v>
      </c>
    </row>
    <row r="110" spans="1:7" x14ac:dyDescent="0.35">
      <c r="A110" s="11" t="str">
        <f t="shared" si="5"/>
        <v>module:MIK3</v>
      </c>
      <c r="B110" s="4" t="s">
        <v>490</v>
      </c>
      <c r="C110" s="4">
        <v>9</v>
      </c>
      <c r="D110" s="4" t="str">
        <f t="shared" si="3"/>
        <v>09</v>
      </c>
      <c r="E110" s="25" t="s">
        <v>725</v>
      </c>
      <c r="F110" t="s">
        <v>1211</v>
      </c>
      <c r="G110" t="str">
        <f t="shared" si="4"/>
        <v>module:MIK3 module:about_Content module:Content_MIK3 . module:Content_MIK3 a schema:ItemList ; schema:identifier "Content" ; schema:name "Inhalt MIK3" ; schema:itemListElement module:Content09_MIK3 . module:Content09_MIK3 a schema:ListItem ; schema:name "Spezielle Wahrscheinlichkeitsverteilungen (Binomial-, hypergeometrische, Poisson-, Gaußsche Normalverteilung) "@de ; schema:position 9 .</v>
      </c>
    </row>
    <row r="111" spans="1:7" x14ac:dyDescent="0.35">
      <c r="A111" s="11" t="str">
        <f t="shared" si="5"/>
        <v>module:DBIK</v>
      </c>
      <c r="B111" s="4" t="s">
        <v>481</v>
      </c>
      <c r="C111" s="4">
        <v>1</v>
      </c>
      <c r="D111" s="4" t="str">
        <f t="shared" si="3"/>
        <v>01</v>
      </c>
      <c r="E111" s="25" t="s">
        <v>725</v>
      </c>
      <c r="F111" t="s">
        <v>1213</v>
      </c>
      <c r="G111" t="str">
        <f t="shared" si="4"/>
        <v>module:DBIK module:about_Content module:Content_DBIK . module:Content_DBIK a schema:ItemList ; schema:identifier "Content" ; schema:name "Inhalt DBIK" ; schema:itemListElement module:Content01_DBIK . module:Content01_DBIK a schema:ListItem ; schema:name "Grundkonzepte von Datenbanksystemen"@de ; schema:position 1 .</v>
      </c>
    </row>
    <row r="112" spans="1:7" x14ac:dyDescent="0.35">
      <c r="A112" s="11" t="str">
        <f t="shared" si="5"/>
        <v>module:DBIK</v>
      </c>
      <c r="B112" s="4" t="s">
        <v>481</v>
      </c>
      <c r="C112" s="4">
        <v>2</v>
      </c>
      <c r="D112" s="4" t="str">
        <f t="shared" si="3"/>
        <v>02</v>
      </c>
      <c r="E112" s="25" t="s">
        <v>725</v>
      </c>
      <c r="F112" t="s">
        <v>1214</v>
      </c>
      <c r="G112" t="str">
        <f t="shared" si="4"/>
        <v>module:DBIK module:about_Content module:Content_DBIK . module:Content_DBIK a schema:ItemList ; schema:identifier "Content" ; schema:name "Inhalt DBIK" ; schema:itemListElement module:Content02_DBIK . module:Content02_DBIK a schema:ListItem ; schema:name "Datenmodelle"@de ; schema:position 2 .</v>
      </c>
    </row>
    <row r="113" spans="1:7" x14ac:dyDescent="0.35">
      <c r="A113" s="11" t="str">
        <f t="shared" si="5"/>
        <v>module:DBIK</v>
      </c>
      <c r="B113" s="4" t="s">
        <v>481</v>
      </c>
      <c r="C113" s="4">
        <v>3</v>
      </c>
      <c r="D113" s="4" t="str">
        <f t="shared" si="3"/>
        <v>03</v>
      </c>
      <c r="E113" s="25" t="s">
        <v>725</v>
      </c>
      <c r="F113" t="s">
        <v>1215</v>
      </c>
      <c r="G113" t="str">
        <f t="shared" si="4"/>
        <v>module:DBIK module:about_Content module:Content_DBIK . module:Content_DBIK a schema:ItemList ; schema:identifier "Content" ; schema:name "Inhalt DBIK" ; schema:itemListElement module:Content03_DBIK . module:Content03_DBIK a schema:ListItem ; schema:name "(Relationaler) Datenbankentwurf: Phasen des Datenbankentwurfs, (Erweitertes) Entity-Relationship-Modell, Relationales Datenmodell, Normalisierung"@de ; schema:position 3 .</v>
      </c>
    </row>
    <row r="114" spans="1:7" x14ac:dyDescent="0.35">
      <c r="A114" s="11" t="str">
        <f t="shared" si="5"/>
        <v>module:DBIK</v>
      </c>
      <c r="B114" s="4" t="s">
        <v>481</v>
      </c>
      <c r="C114" s="4">
        <v>4</v>
      </c>
      <c r="D114" s="4" t="str">
        <f t="shared" si="3"/>
        <v>04</v>
      </c>
      <c r="E114" s="25" t="s">
        <v>725</v>
      </c>
      <c r="F114" t="s">
        <v>1219</v>
      </c>
      <c r="G114" t="str">
        <f t="shared" si="4"/>
        <v>module:DBIK module:about_Content module:Content_DBIK . module:Content_DBIK a schema:ItemList ; schema:identifier "Content" ; schema:name "Inhalt DBIK" ; schema:itemListElement module:Content04_DBIK . module:Content04_DBIK a schema:ListItem ; schema:name "Relationale Datendefinition und -manipulation / SQL"@de ; schema:position 4 .</v>
      </c>
    </row>
    <row r="115" spans="1:7" x14ac:dyDescent="0.35">
      <c r="A115" s="11" t="str">
        <f t="shared" si="5"/>
        <v>module:DBIK</v>
      </c>
      <c r="B115" s="4" t="s">
        <v>481</v>
      </c>
      <c r="C115" s="4">
        <v>5</v>
      </c>
      <c r="D115" s="4" t="str">
        <f t="shared" si="3"/>
        <v>05</v>
      </c>
      <c r="E115" s="25" t="s">
        <v>725</v>
      </c>
      <c r="F115" t="s">
        <v>1216</v>
      </c>
      <c r="G115" t="str">
        <f t="shared" si="4"/>
        <v>module:DBIK module:about_Content module:Content_DBIK . module:Content_DBIK a schema:ItemList ; schema:identifier "Content" ; schema:name "Inhalt DBIK" ; schema:itemListElement module:Content05_DBIK . module:Content05_DBIK a schema:ListItem ; schema:name "Relationale Anfragesprachen / SQL"@de ; schema:position 5 .</v>
      </c>
    </row>
    <row r="116" spans="1:7" x14ac:dyDescent="0.35">
      <c r="A116" s="11" t="str">
        <f t="shared" si="5"/>
        <v>module:DBIK</v>
      </c>
      <c r="B116" s="4" t="s">
        <v>481</v>
      </c>
      <c r="C116" s="4">
        <v>6</v>
      </c>
      <c r="D116" s="4" t="str">
        <f t="shared" si="3"/>
        <v>06</v>
      </c>
      <c r="E116" s="25" t="s">
        <v>725</v>
      </c>
      <c r="F116" t="s">
        <v>1217</v>
      </c>
      <c r="G116" t="str">
        <f t="shared" si="4"/>
        <v>module:DBIK module:about_Content module:Content_DBIK . module:Content_DBIK a schema:ItemList ; schema:identifier "Content" ; schema:name "Inhalt DBIK" ; schema:itemListElement module:Content06_DBIK . module:Content06_DBIK a schema:ListItem ; schema:name "Varianten der Applikationserstellung"@de ; schema:position 6 .</v>
      </c>
    </row>
    <row r="117" spans="1:7" x14ac:dyDescent="0.35">
      <c r="A117" s="11" t="str">
        <f t="shared" si="5"/>
        <v>module:DBIK</v>
      </c>
      <c r="B117" s="4" t="s">
        <v>481</v>
      </c>
      <c r="C117" s="4">
        <v>7</v>
      </c>
      <c r="D117" s="4" t="str">
        <f t="shared" si="3"/>
        <v>07</v>
      </c>
      <c r="E117" s="25" t="s">
        <v>725</v>
      </c>
      <c r="F117" t="s">
        <v>1218</v>
      </c>
      <c r="G117" t="str">
        <f t="shared" si="4"/>
        <v>module:DBIK module:about_Content module:Content_DBIK . module:Content_DBIK a schema:ItemList ; schema:identifier "Content" ; schema:name "Inhalt DBIK" ; schema:itemListElement module:Content07_DBIK . module:Content07_DBIK a schema:ListItem ; schema:name "Grundkonzept der Transaktion "@de ; schema:position 7 .</v>
      </c>
    </row>
    <row r="118" spans="1:7" x14ac:dyDescent="0.35">
      <c r="A118" s="11" t="str">
        <f t="shared" si="5"/>
        <v>module:BSRN</v>
      </c>
      <c r="B118" s="4" t="s">
        <v>475</v>
      </c>
      <c r="C118" s="4">
        <v>1</v>
      </c>
      <c r="D118" s="4" t="str">
        <f t="shared" si="3"/>
        <v>01</v>
      </c>
      <c r="E118" s="25" t="s">
        <v>725</v>
      </c>
      <c r="F118" t="s">
        <v>1223</v>
      </c>
      <c r="G118" t="str">
        <f t="shared" si="4"/>
        <v>module:BSRN module:about_Content module:Content_BSRN . module:Content_BSRN a schema:ItemList ; schema:identifier "Content" ; schema:name "Inhalt BSRN" ; schema:itemListElement module:Content01_BSRN . module:Content01_BSRN a schema:ListItem ; schema:name "Ein- und Ausgabe und Geräteverwaltung"@de ; schema:position 1 .</v>
      </c>
    </row>
    <row r="119" spans="1:7" x14ac:dyDescent="0.35">
      <c r="A119" s="11" t="str">
        <f t="shared" si="5"/>
        <v>module:BSRN</v>
      </c>
      <c r="B119" s="4" t="s">
        <v>475</v>
      </c>
      <c r="C119" s="4">
        <v>2</v>
      </c>
      <c r="D119" s="4" t="str">
        <f t="shared" si="3"/>
        <v>02</v>
      </c>
      <c r="E119" s="25" t="s">
        <v>725</v>
      </c>
      <c r="F119" t="s">
        <v>1224</v>
      </c>
      <c r="G119" t="str">
        <f t="shared" si="4"/>
        <v>module:BSRN module:about_Content module:Content_BSRN . module:Content_BSRN a schema:ItemList ; schema:identifier "Content" ; schema:name "Inhalt BSRN" ; schema:itemListElement module:Content02_BSRN . module:Content02_BSRN a schema:ListItem ; schema:name "Plattenspeicher, Uhren, Terminals"@de ; schema:position 2 .</v>
      </c>
    </row>
    <row r="120" spans="1:7" x14ac:dyDescent="0.35">
      <c r="A120" s="11" t="str">
        <f t="shared" si="5"/>
        <v>module:BSRN</v>
      </c>
      <c r="B120" s="4" t="s">
        <v>475</v>
      </c>
      <c r="C120" s="4">
        <v>3</v>
      </c>
      <c r="D120" s="4" t="str">
        <f t="shared" si="3"/>
        <v>03</v>
      </c>
      <c r="E120" s="25" t="s">
        <v>725</v>
      </c>
      <c r="F120" t="s">
        <v>1225</v>
      </c>
      <c r="G120" t="str">
        <f t="shared" si="4"/>
        <v>module:BSRN module:about_Content module:Content_BSRN . module:Content_BSRN a schema:ItemList ; schema:identifier "Content" ; schema:name "Inhalt BSRN" ; schema:itemListElement module:Content03_BSRN . module:Content03_BSRN a schema:ListItem ; schema:name "Grundzüge grafischer Benutzeroberflächen"@de ; schema:position 3 .</v>
      </c>
    </row>
    <row r="121" spans="1:7" x14ac:dyDescent="0.35">
      <c r="A121" s="11" t="str">
        <f t="shared" si="5"/>
        <v>module:BSRN</v>
      </c>
      <c r="B121" s="4" t="s">
        <v>475</v>
      </c>
      <c r="C121" s="4">
        <v>4</v>
      </c>
      <c r="D121" s="4" t="str">
        <f t="shared" si="3"/>
        <v>04</v>
      </c>
      <c r="E121" s="25" t="s">
        <v>725</v>
      </c>
      <c r="F121" t="s">
        <v>1226</v>
      </c>
      <c r="G121" t="str">
        <f t="shared" si="4"/>
        <v>module:BSRN module:about_Content module:Content_BSRN . module:Content_BSRN a schema:ItemList ; schema:identifier "Content" ; schema:name "Inhalt BSRN" ; schema:itemListElement module:Content04_BSRN . module:Content04_BSRN a schema:ListItem ; schema:name "Dateisysteme, Implementierung von Dateisystemen, Verzeichnissen"@de ; schema:position 4 .</v>
      </c>
    </row>
    <row r="122" spans="1:7" x14ac:dyDescent="0.35">
      <c r="A122" s="11" t="str">
        <f t="shared" si="5"/>
        <v>module:BSRN</v>
      </c>
      <c r="B122" s="4" t="s">
        <v>475</v>
      </c>
      <c r="C122" s="4">
        <v>5</v>
      </c>
      <c r="D122" s="4" t="str">
        <f t="shared" si="3"/>
        <v>05</v>
      </c>
      <c r="E122" s="25" t="s">
        <v>725</v>
      </c>
      <c r="F122" t="s">
        <v>1227</v>
      </c>
      <c r="G122" t="str">
        <f t="shared" si="4"/>
        <v>module:BSRN module:about_Content module:Content_BSRN . module:Content_BSRN a schema:ItemList ; schema:identifier "Content" ; schema:name "Inhalt BSRN" ; schema:itemListElement module:Content05_BSRN . module:Content05_BSRN a schema:ListItem ; schema:name "Verwendung der Betriebssystemschnittstelle für Dateien, Verzeichnisse, sockets, shared memory, pipes, message queues, usw."@de ; schema:position 5 .</v>
      </c>
    </row>
    <row r="123" spans="1:7" x14ac:dyDescent="0.35">
      <c r="A123" s="11" t="str">
        <f t="shared" si="5"/>
        <v>module:BSRN</v>
      </c>
      <c r="B123" s="4" t="s">
        <v>475</v>
      </c>
      <c r="C123" s="4">
        <v>6</v>
      </c>
      <c r="D123" s="4" t="str">
        <f t="shared" si="3"/>
        <v>06</v>
      </c>
      <c r="E123" s="25" t="s">
        <v>725</v>
      </c>
      <c r="F123" t="s">
        <v>1228</v>
      </c>
      <c r="G123" t="str">
        <f t="shared" si="4"/>
        <v>module:BSRN module:about_Content module:Content_BSRN . module:Content_BSRN a schema:ItemList ; schema:identifier "Content" ; schema:name "Inhalt BSRN" ; schema:itemListElement module:Content06_BSRN . module:Content06_BSRN a schema:ListItem ; schema:name "Überblick über die Netze Ethernet, Token Ring, ATM, Telefon, ISDN, ATM, WLAN"@de ; schema:position 6 .</v>
      </c>
    </row>
    <row r="124" spans="1:7" x14ac:dyDescent="0.35">
      <c r="A124" s="11" t="str">
        <f t="shared" si="5"/>
        <v>module:BSRN</v>
      </c>
      <c r="B124" s="4" t="s">
        <v>475</v>
      </c>
      <c r="C124" s="4">
        <v>7</v>
      </c>
      <c r="D124" s="4" t="str">
        <f t="shared" si="3"/>
        <v>07</v>
      </c>
      <c r="E124" s="25" t="s">
        <v>725</v>
      </c>
      <c r="F124" t="s">
        <v>1229</v>
      </c>
      <c r="G124" t="str">
        <f t="shared" si="4"/>
        <v>module:BSRN module:about_Content module:Content_BSRN . module:Content_BSRN a schema:ItemList ; schema:identifier "Content" ; schema:name "Inhalt BSRN" ; schema:itemListElement module:Content07_BSRN . module:Content07_BSRN a schema:ListItem ; schema:name "Fallbeispiel Ethernet, ISDN im Detail"@de ; schema:position 7 .</v>
      </c>
    </row>
    <row r="125" spans="1:7" x14ac:dyDescent="0.35">
      <c r="A125" s="11" t="str">
        <f t="shared" si="5"/>
        <v>module:BSRN</v>
      </c>
      <c r="B125" s="4" t="s">
        <v>475</v>
      </c>
      <c r="C125" s="4">
        <v>8</v>
      </c>
      <c r="D125" s="4" t="str">
        <f t="shared" si="3"/>
        <v>08</v>
      </c>
      <c r="E125" s="25" t="s">
        <v>725</v>
      </c>
      <c r="F125" t="s">
        <v>1230</v>
      </c>
      <c r="G125" t="str">
        <f t="shared" si="4"/>
        <v>module:BSRN module:about_Content module:Content_BSRN . module:Content_BSRN a schema:ItemList ; schema:identifier "Content" ; schema:name "Inhalt BSRN" ; schema:itemListElement module:Content08_BSRN . module:Content08_BSRN a schema:ListItem ; schema:name "detaillierte Betrachtung von Protokollen mit Schwerpunkt Ethernet, TCP/IP und ISDN"@de ; schema:position 8 .</v>
      </c>
    </row>
    <row r="126" spans="1:7" x14ac:dyDescent="0.35">
      <c r="A126" s="11" t="str">
        <f t="shared" si="5"/>
        <v>module:BSRN</v>
      </c>
      <c r="B126" s="4" t="s">
        <v>475</v>
      </c>
      <c r="C126" s="4">
        <v>9</v>
      </c>
      <c r="D126" s="4" t="str">
        <f t="shared" si="3"/>
        <v>09</v>
      </c>
      <c r="E126" s="25" t="s">
        <v>725</v>
      </c>
      <c r="F126" t="s">
        <v>1231</v>
      </c>
      <c r="G126" t="str">
        <f t="shared" si="4"/>
        <v>module:BSRN module:about_Content module:Content_BSRN . module:Content_BSRN a schema:ItemList ; schema:identifier "Content" ; schema:name "Inhalt BSRN" ; schema:itemListElement module:Content09_BSRN . module:Content09_BSRN a schema:ListItem ; schema:name "Grundlagen zur Konzeption von Rechnernetze, Überblick über die Netzwerkkomponenten Switch, Router, WLAN-Technik "@de ; schema:position 9 .</v>
      </c>
    </row>
    <row r="127" spans="1:7" x14ac:dyDescent="0.35">
      <c r="A127" s="11" t="str">
        <f t="shared" si="5"/>
        <v>module:PIK3</v>
      </c>
      <c r="B127" s="4" t="s">
        <v>466</v>
      </c>
      <c r="C127" s="4">
        <v>1</v>
      </c>
      <c r="D127" s="4" t="str">
        <f t="shared" si="3"/>
        <v>01</v>
      </c>
      <c r="E127" s="25" t="s">
        <v>725</v>
      </c>
      <c r="F127" t="s">
        <v>1237</v>
      </c>
      <c r="G127" t="str">
        <f t="shared" si="4"/>
        <v>module:PIK3 module:about_Content module:Content_PIK3 . module:Content_PIK3 a schema:ItemList ; schema:identifier "Content" ; schema:name "Inhalt PIK3" ; schema:itemListElement module:Content01_PIK3 . module:Content01_PIK3 a schema:ListItem ; schema:name "Algorithmen und Datenstrukturen in Anwendung"@de ; schema:position 1 .</v>
      </c>
    </row>
    <row r="128" spans="1:7" x14ac:dyDescent="0.35">
      <c r="A128" s="11" t="str">
        <f t="shared" si="5"/>
        <v>module:PIK3</v>
      </c>
      <c r="B128" s="4" t="s">
        <v>466</v>
      </c>
      <c r="C128" s="4">
        <v>2</v>
      </c>
      <c r="D128" s="4" t="str">
        <f t="shared" si="3"/>
        <v>02</v>
      </c>
      <c r="E128" s="25" t="s">
        <v>725</v>
      </c>
      <c r="F128" t="s">
        <v>1238</v>
      </c>
      <c r="G128" t="str">
        <f t="shared" si="4"/>
        <v>module:PIK3 module:about_Content module:Content_PIK3 . module:Content_PIK3 a schema:ItemList ; schema:identifier "Content" ; schema:name "Inhalt PIK3" ; schema:itemListElement module:Content02_PIK3 . module:Content02_PIK3 a schema:ListItem ; schema:name "Überblick über Gemeinsamkeiten und Unterschiede von JAVA, C und C++"@de ; schema:position 2 .</v>
      </c>
    </row>
    <row r="129" spans="1:7" x14ac:dyDescent="0.35">
      <c r="A129" s="11" t="str">
        <f t="shared" si="5"/>
        <v>module:PIK3</v>
      </c>
      <c r="B129" s="4" t="s">
        <v>466</v>
      </c>
      <c r="C129" s="4">
        <v>3</v>
      </c>
      <c r="D129" s="4" t="str">
        <f t="shared" si="3"/>
        <v>03</v>
      </c>
      <c r="E129" s="25" t="s">
        <v>725</v>
      </c>
      <c r="F129" t="s">
        <v>1239</v>
      </c>
      <c r="G129" t="str">
        <f t="shared" si="4"/>
        <v>module:PIK3 module:about_Content module:Content_PIK3 . module:Content_PIK3 a schema:ItemList ; schema:identifier "Content" ; schema:name "Inhalt PIK3" ; schema:itemListElement module:Content03_PIK3 . module:Content03_PIK3 a schema:ListItem ; schema:name "Prozedurale Programmierung in C und C++, insbesondere weitergehende Konzepte wie Zeiger,"@de ; schema:position 3 .</v>
      </c>
    </row>
    <row r="130" spans="1:7" x14ac:dyDescent="0.35">
      <c r="A130" s="11" t="str">
        <f t="shared" si="5"/>
        <v>module:PIK3</v>
      </c>
      <c r="B130" s="4" t="s">
        <v>466</v>
      </c>
      <c r="C130" s="4">
        <v>4</v>
      </c>
      <c r="D130" s="4" t="str">
        <f t="shared" si="3"/>
        <v>04</v>
      </c>
      <c r="E130" s="25" t="s">
        <v>725</v>
      </c>
      <c r="F130" t="s">
        <v>1240</v>
      </c>
      <c r="G130" t="str">
        <f t="shared" si="4"/>
        <v>module:PIK3 module:about_Content module:Content_PIK3 . module:Content_PIK3 a schema:ItemList ; schema:identifier "Content" ; schema:name "Inhalt PIK3" ; schema:itemListElement module:Content04_PIK3 . module:Content04_PIK3 a schema:ListItem ; schema:name "Objektorientierte Programmierung in C++, insbesondere die Unterschiede und Erweiterungen zu JAVA"@de ; schema:position 4 .</v>
      </c>
    </row>
    <row r="131" spans="1:7" x14ac:dyDescent="0.35">
      <c r="A131" s="11" t="str">
        <f t="shared" si="5"/>
        <v>module:PIK3</v>
      </c>
      <c r="B131" s="4" t="s">
        <v>466</v>
      </c>
      <c r="C131" s="4">
        <v>5</v>
      </c>
      <c r="D131" s="4" t="str">
        <f t="shared" ref="D131:D194" si="6">IF(C131&lt;10,_xlfn.CONCAT(0,C131),C131)</f>
        <v>05</v>
      </c>
      <c r="E131" s="25" t="s">
        <v>725</v>
      </c>
      <c r="F131" t="s">
        <v>1241</v>
      </c>
      <c r="G131" t="str">
        <f t="shared" ref="G131:G194" si="7">_xlfn.CONCAT(A131," module:about_Content module:Content_",B131," . module:Content_",B131," a schema:ItemList ; schema:identifier ",E131,"Content",E131," ; schema:name ",E131,"Inhalt ",B131,E131," ; schema:itemListElement module:Content",D131,"_",B131," . module:Content",D131,"_",B131," a schema:ListItem ; schema:name ",E131,F131,E131,"@de ; schema:position ",C131," .")</f>
        <v>module:PIK3 module:about_Content module:Content_PIK3 . module:Content_PIK3 a schema:ItemList ; schema:identifier "Content" ; schema:name "Inhalt PIK3" ; schema:itemListElement module:Content05_PIK3 . module:Content05_PIK3 a schema:ListItem ; schema:name "Praktische Arbeit mit der integrierten Entwicklungsumgebung Visual C++"@de ; schema:position 5 .</v>
      </c>
    </row>
    <row r="132" spans="1:7" x14ac:dyDescent="0.35">
      <c r="A132" s="11" t="str">
        <f t="shared" si="5"/>
        <v>module:GrSi</v>
      </c>
      <c r="B132" s="4" t="s">
        <v>347</v>
      </c>
      <c r="C132" s="4">
        <v>1</v>
      </c>
      <c r="D132" s="4" t="str">
        <f t="shared" si="6"/>
        <v>01</v>
      </c>
      <c r="E132" s="25" t="s">
        <v>725</v>
      </c>
      <c r="F132" t="s">
        <v>1246</v>
      </c>
      <c r="G132" t="str">
        <f t="shared" si="7"/>
        <v>module:GrSi module:about_Content module:Content_GrSi . module:Content_GrSi a schema:ItemList ; schema:identifier "Content" ; schema:name "Inhalt GrSi" ; schema:itemListElement module:Content01_GrSi . module:Content01_GrSi a schema:ListItem ; schema:name "Einführung, Begrifflichkeiten, Grundlegende Datensicherheitsaspekte und Sicherheitsanforderungen, Sicherheitslücken und bekannte Attacken"@de ; schema:position 1 .</v>
      </c>
    </row>
    <row r="133" spans="1:7" x14ac:dyDescent="0.35">
      <c r="A133" s="11" t="str">
        <f t="shared" si="5"/>
        <v>module:GrSi</v>
      </c>
      <c r="B133" s="4" t="s">
        <v>347</v>
      </c>
      <c r="C133" s="4">
        <v>2</v>
      </c>
      <c r="D133" s="4" t="str">
        <f t="shared" si="6"/>
        <v>02</v>
      </c>
      <c r="E133" s="25" t="s">
        <v>725</v>
      </c>
      <c r="F133" t="s">
        <v>1247</v>
      </c>
      <c r="G133" t="str">
        <f t="shared" si="7"/>
        <v>module:GrSi module:about_Content module:Content_GrSi . module:Content_GrSi a schema:ItemList ; schema:identifier "Content" ; schema:name "Inhalt GrSi" ; schema:itemListElement module:Content02_GrSi . module:Content02_GrSi a schema:ListItem ; schema:name "Datenschutz und Nicht-technische Datensicherheit, Social Engineering"@de ; schema:position 2 .</v>
      </c>
    </row>
    <row r="134" spans="1:7" x14ac:dyDescent="0.35">
      <c r="A134" s="11" t="str">
        <f t="shared" si="5"/>
        <v>module:GrSi</v>
      </c>
      <c r="B134" s="4" t="s">
        <v>347</v>
      </c>
      <c r="C134" s="4">
        <v>3</v>
      </c>
      <c r="D134" s="4" t="str">
        <f t="shared" si="6"/>
        <v>03</v>
      </c>
      <c r="E134" s="25" t="s">
        <v>725</v>
      </c>
      <c r="F134" t="s">
        <v>1925</v>
      </c>
      <c r="G134" t="str">
        <f t="shared" si="7"/>
        <v>module:GrSi module:about_Content module:Content_GrSi . module:Content_GrSi a schema:ItemList ; schema:identifier "Content" ; schema:name "Inhalt GrSi" ; schema:itemListElement module:Content03_GrSi . module:Content03_GrSi a schema:ListItem ; schema:name "Sicherheitsmanagement und -policies: Einführung in das Sicherheitsmanagement, Netzwerksicherheit, Lösungsansatz Firewall."@de ; schema:position 3 .</v>
      </c>
    </row>
    <row r="135" spans="1:7" x14ac:dyDescent="0.35">
      <c r="A135" s="11" t="str">
        <f t="shared" si="5"/>
        <v>module:GrSi</v>
      </c>
      <c r="B135" s="4" t="s">
        <v>347</v>
      </c>
      <c r="C135" s="4">
        <v>4</v>
      </c>
      <c r="D135" s="4" t="str">
        <f t="shared" si="6"/>
        <v>04</v>
      </c>
      <c r="E135" s="25" t="s">
        <v>725</v>
      </c>
      <c r="F135" t="s">
        <v>1248</v>
      </c>
      <c r="G135" t="str">
        <f t="shared" si="7"/>
        <v>module:GrSi module:about_Content module:Content_GrSi . module:Content_GrSi a schema:ItemList ; schema:identifier "Content" ; schema:name "Inhalt GrSi" ; schema:itemListElement module:Content04_GrSi . module:Content04_GrSi a schema:ListItem ; schema:name "Angewandte Kryptographie – Basistechniken"@de ; schema:position 4 .</v>
      </c>
    </row>
    <row r="136" spans="1:7" x14ac:dyDescent="0.35">
      <c r="A136" s="11" t="str">
        <f t="shared" si="5"/>
        <v>module:GrSi</v>
      </c>
      <c r="B136" s="4" t="s">
        <v>347</v>
      </c>
      <c r="C136" s="4">
        <v>5</v>
      </c>
      <c r="D136" s="4" t="str">
        <f t="shared" si="6"/>
        <v>05</v>
      </c>
      <c r="E136" s="25" t="s">
        <v>725</v>
      </c>
      <c r="F136" t="s">
        <v>1249</v>
      </c>
      <c r="G136" t="str">
        <f t="shared" si="7"/>
        <v>module:GrSi module:about_Content module:Content_GrSi . module:Content_GrSi a schema:ItemList ; schema:identifier "Content" ; schema:name "Inhalt GrSi" ; schema:itemListElement module:Content05_GrSi . module:Content05_GrSi a schema:ListItem ; schema:name "Angewandte Asymmetrische Kryptosysteme und kryptographische Hashfunktionen, asymmetrische Verschlüsselung &amp; Signatur, Schlüsselmanagement, Zertifikate, rechtliche Aspekte der digitalen Signatur"@de ; schema:position 5 .</v>
      </c>
    </row>
    <row r="137" spans="1:7" x14ac:dyDescent="0.35">
      <c r="A137" s="11" t="str">
        <f t="shared" si="5"/>
        <v>module:GrSi</v>
      </c>
      <c r="B137" s="4" t="s">
        <v>347</v>
      </c>
      <c r="C137" s="4">
        <v>6</v>
      </c>
      <c r="D137" s="4" t="str">
        <f t="shared" si="6"/>
        <v>06</v>
      </c>
      <c r="E137" s="25" t="s">
        <v>725</v>
      </c>
      <c r="F137" t="s">
        <v>1250</v>
      </c>
      <c r="G137" t="str">
        <f t="shared" si="7"/>
        <v>module:GrSi module:about_Content module:Content_GrSi . module:Content_GrSi a schema:ItemList ; schema:identifier "Content" ; schema:name "Inhalt GrSi" ; schema:itemListElement module:Content06_GrSi . module:Content06_GrSi a schema:ListItem ; schema:name "Anonymität mit Mixen, Steganographie, Benutzerauthentifizierung"@de ; schema:position 6 .</v>
      </c>
    </row>
    <row r="138" spans="1:7" x14ac:dyDescent="0.35">
      <c r="A138" s="11" t="str">
        <f t="shared" si="5"/>
        <v>module:GrSi</v>
      </c>
      <c r="B138" s="4" t="s">
        <v>347</v>
      </c>
      <c r="C138" s="4">
        <v>7</v>
      </c>
      <c r="D138" s="4" t="str">
        <f t="shared" si="6"/>
        <v>07</v>
      </c>
      <c r="E138" s="25" t="s">
        <v>725</v>
      </c>
      <c r="F138" t="s">
        <v>1251</v>
      </c>
      <c r="G138" t="str">
        <f t="shared" si="7"/>
        <v>module:GrSi module:about_Content module:Content_GrSi . module:Content_GrSi a schema:ItemList ; schema:identifier "Content" ; schema:name "Inhalt GrSi" ; schema:itemListElement module:Content07_GrSi . module:Content07_GrSi a schema:ListItem ; schema:name "Praktische IT Sicherheit: BSI-Grundschutzhandbuch, Vorgehen bei Sicherheitskonzepten  "@de ; schema:position 7 .</v>
      </c>
    </row>
    <row r="139" spans="1:7" x14ac:dyDescent="0.35">
      <c r="A139" s="11" t="str">
        <f t="shared" si="5"/>
        <v>module:AlPP</v>
      </c>
      <c r="B139" s="4" t="s">
        <v>450</v>
      </c>
      <c r="C139" s="4">
        <v>1</v>
      </c>
      <c r="D139" s="4" t="str">
        <f t="shared" si="6"/>
        <v>01</v>
      </c>
      <c r="E139" s="25" t="s">
        <v>725</v>
      </c>
      <c r="F139" t="s">
        <v>1256</v>
      </c>
      <c r="G139" t="str">
        <f t="shared" si="7"/>
        <v>module:AlPP module:about_Content module:Content_AlPP . module:Content_AlPP a schema:ItemList ; schema:identifier "Content" ; schema:name "Inhalt AlPP" ; schema:itemListElement module:Content01_AlPP . module:Content01_AlPP a schema:ListItem ; schema:name "Gründe für die Existenz alternativer Programmierparadigmen, Generationen von Programmiersprachen und ihre Eigenschaften"@de ; schema:position 1 .</v>
      </c>
    </row>
    <row r="140" spans="1:7" x14ac:dyDescent="0.35">
      <c r="A140" s="11" t="str">
        <f t="shared" si="5"/>
        <v>module:AlPP</v>
      </c>
      <c r="B140" s="4" t="s">
        <v>450</v>
      </c>
      <c r="C140" s="4">
        <v>2</v>
      </c>
      <c r="D140" s="4" t="str">
        <f t="shared" si="6"/>
        <v>02</v>
      </c>
      <c r="E140" s="25" t="s">
        <v>725</v>
      </c>
      <c r="F140" t="s">
        <v>1257</v>
      </c>
      <c r="G140" t="str">
        <f t="shared" si="7"/>
        <v>module:AlPP module:about_Content module:Content_AlPP . module:Content_AlPP a schema:ItemList ; schema:identifier "Content" ; schema:name "Inhalt AlPP" ; schema:itemListElement module:Content02_AlPP . module:Content02_AlPP a schema:ListItem ; schema:name "Einführung in deskriptives Programmieren am Beispiel SWI-Prolog mit praktischen Übungen/ Programmieraufgaben dazu Anwendungsbeispiele von Prolog (www.swi-prolog.org)"@de ; schema:position 2 .</v>
      </c>
    </row>
    <row r="141" spans="1:7" x14ac:dyDescent="0.35">
      <c r="A141" s="11" t="str">
        <f t="shared" si="5"/>
        <v>module:AlPP</v>
      </c>
      <c r="B141" s="4" t="s">
        <v>450</v>
      </c>
      <c r="C141" s="4">
        <v>3</v>
      </c>
      <c r="D141" s="4" t="str">
        <f t="shared" si="6"/>
        <v>03</v>
      </c>
      <c r="E141" s="25" t="s">
        <v>725</v>
      </c>
      <c r="F141" t="s">
        <v>1258</v>
      </c>
      <c r="G141" t="str">
        <f t="shared" si="7"/>
        <v>module:AlPP module:about_Content module:Content_AlPP . module:Content_AlPP a schema:ItemList ; schema:identifier "Content" ; schema:name "Inhalt AlPP" ; schema:itemListElement module:Content03_AlPP . module:Content03_AlPP a schema:ListItem ; schema:name "Einführung in funktionales Programmieren am Beispiel Lisp/Scheme mit praktischen Übungen/ Programmieraufgaben dazu "@de ; schema:position 3 .</v>
      </c>
    </row>
    <row r="142" spans="1:7" x14ac:dyDescent="0.35">
      <c r="A142" s="11" t="str">
        <f t="shared" si="5"/>
        <v>module:AlPP</v>
      </c>
      <c r="B142" s="4" t="s">
        <v>450</v>
      </c>
      <c r="C142" s="4">
        <v>4</v>
      </c>
      <c r="D142" s="4" t="str">
        <f t="shared" si="6"/>
        <v>04</v>
      </c>
      <c r="E142" s="25" t="s">
        <v>725</v>
      </c>
      <c r="F142" t="s">
        <v>1259</v>
      </c>
      <c r="G142" t="str">
        <f t="shared" si="7"/>
        <v>module:AlPP module:about_Content module:Content_AlPP . module:Content_AlPP a schema:ItemList ; schema:identifier "Content" ; schema:name "Inhalt AlPP" ; schema:itemListElement module:Content04_AlPP . module:Content04_AlPP a schema:ListItem ; schema:name "Anwendungsbeispiele von Lisp und Scheme (www.DrScheme.org)"@de ; schema:position 4 .</v>
      </c>
    </row>
    <row r="143" spans="1:7" x14ac:dyDescent="0.35">
      <c r="A143" s="11" t="str">
        <f t="shared" si="5"/>
        <v>module:CoAn</v>
      </c>
      <c r="B143" s="4" t="s">
        <v>443</v>
      </c>
      <c r="C143" s="4">
        <v>1</v>
      </c>
      <c r="D143" s="4" t="str">
        <f t="shared" si="6"/>
        <v>01</v>
      </c>
      <c r="E143" s="25" t="s">
        <v>725</v>
      </c>
      <c r="F143" t="s">
        <v>1263</v>
      </c>
      <c r="G143" t="str">
        <f t="shared" si="7"/>
        <v>module:CoAn module:about_Content module:Content_CoAn . module:Content_CoAn a schema:ItemList ; schema:identifier "Content" ; schema:name "Inhalt CoAn" ; schema:itemListElement module:Content01_CoAn . module:Content01_CoAn a schema:ListItem ; schema:name "Grundlagen der Animation, Interpolation, Zeit, Raum"@de ; schema:position 1 .</v>
      </c>
    </row>
    <row r="144" spans="1:7" x14ac:dyDescent="0.35">
      <c r="A144" s="11" t="str">
        <f t="shared" si="5"/>
        <v>module:CoAn</v>
      </c>
      <c r="B144" s="4" t="s">
        <v>443</v>
      </c>
      <c r="C144" s="4">
        <v>2</v>
      </c>
      <c r="D144" s="4" t="str">
        <f t="shared" si="6"/>
        <v>02</v>
      </c>
      <c r="E144" s="25" t="s">
        <v>725</v>
      </c>
      <c r="F144" t="s">
        <v>1264</v>
      </c>
      <c r="G144" t="str">
        <f t="shared" si="7"/>
        <v>module:CoAn module:about_Content module:Content_CoAn . module:Content_CoAn a schema:ItemList ; schema:identifier "Content" ; schema:name "Inhalt CoAn" ; schema:itemListElement module:Content02_CoAn . module:Content02_CoAn a schema:ListItem ; schema:name "Modelling 1 - Primitives, Polygone"@de ; schema:position 2 .</v>
      </c>
    </row>
    <row r="145" spans="1:7" x14ac:dyDescent="0.35">
      <c r="A145" s="11" t="str">
        <f t="shared" si="5"/>
        <v>module:CoAn</v>
      </c>
      <c r="B145" s="4" t="s">
        <v>443</v>
      </c>
      <c r="C145" s="4">
        <v>3</v>
      </c>
      <c r="D145" s="4" t="str">
        <f t="shared" si="6"/>
        <v>03</v>
      </c>
      <c r="E145" s="25" t="s">
        <v>725</v>
      </c>
      <c r="F145" t="s">
        <v>1265</v>
      </c>
      <c r="G145" t="str">
        <f t="shared" si="7"/>
        <v>module:CoAn module:about_Content module:Content_CoAn . module:Content_CoAn a schema:ItemList ; schema:identifier "Content" ; schema:name "Inhalt CoAn" ; schema:itemListElement module:Content03_CoAn . module:Content03_CoAn a schema:ListItem ; schema:name "Modelling 2 - Splines, Subdivision Surfaces"@de ; schema:position 3 .</v>
      </c>
    </row>
    <row r="146" spans="1:7" x14ac:dyDescent="0.35">
      <c r="A146" s="11" t="str">
        <f t="shared" si="5"/>
        <v>module:CoAn</v>
      </c>
      <c r="B146" s="4" t="s">
        <v>443</v>
      </c>
      <c r="C146" s="4">
        <v>4</v>
      </c>
      <c r="D146" s="4" t="str">
        <f t="shared" si="6"/>
        <v>04</v>
      </c>
      <c r="E146" s="25" t="s">
        <v>725</v>
      </c>
      <c r="F146" t="s">
        <v>1266</v>
      </c>
      <c r="G146" t="str">
        <f t="shared" si="7"/>
        <v>module:CoAn module:about_Content module:Content_CoAn . module:Content_CoAn a schema:ItemList ; schema:identifier "Content" ; schema:name "Inhalt CoAn" ; schema:itemListElement module:Content04_CoAn . module:Content04_CoAn a schema:ListItem ; schema:name "Modelling 3 - Prozedurales Modelling"@de ; schema:position 4 .</v>
      </c>
    </row>
    <row r="147" spans="1:7" x14ac:dyDescent="0.35">
      <c r="A147" s="11" t="str">
        <f t="shared" si="5"/>
        <v>module:CoAn</v>
      </c>
      <c r="B147" s="4" t="s">
        <v>443</v>
      </c>
      <c r="C147" s="4">
        <v>5</v>
      </c>
      <c r="D147" s="4" t="str">
        <f t="shared" si="6"/>
        <v>05</v>
      </c>
      <c r="E147" s="25" t="s">
        <v>725</v>
      </c>
      <c r="F147" t="s">
        <v>1267</v>
      </c>
      <c r="G147" t="str">
        <f t="shared" si="7"/>
        <v>module:CoAn module:about_Content module:Content_CoAn . module:Content_CoAn a schema:ItemList ; schema:identifier "Content" ; schema:name "Inhalt CoAn" ; schema:itemListElement module:Content05_CoAn . module:Content05_CoAn a schema:ListItem ; schema:name "Texturing 1 - Texturentwicklung, Texturemapping"@de ; schema:position 5 .</v>
      </c>
    </row>
    <row r="148" spans="1:7" x14ac:dyDescent="0.35">
      <c r="A148" s="11" t="str">
        <f t="shared" si="5"/>
        <v>module:CoAn</v>
      </c>
      <c r="B148" s="4" t="s">
        <v>443</v>
      </c>
      <c r="C148" s="4">
        <v>6</v>
      </c>
      <c r="D148" s="4" t="str">
        <f t="shared" si="6"/>
        <v>06</v>
      </c>
      <c r="E148" s="25" t="s">
        <v>725</v>
      </c>
      <c r="F148" t="s">
        <v>1268</v>
      </c>
      <c r="G148" t="str">
        <f t="shared" si="7"/>
        <v>module:CoAn module:about_Content module:Content_CoAn . module:Content_CoAn a schema:ItemList ; schema:identifier "Content" ; schema:name "Inhalt CoAn" ; schema:itemListElement module:Content06_CoAn . module:Content06_CoAn a schema:ListItem ; schema:name "Texturing 2 - Prozedurale Shader"@de ; schema:position 6 .</v>
      </c>
    </row>
    <row r="149" spans="1:7" x14ac:dyDescent="0.35">
      <c r="A149" s="11" t="str">
        <f t="shared" ref="A149:A212" si="8">_xlfn.CONCAT("module:",B149)</f>
        <v>module:CoAn</v>
      </c>
      <c r="B149" s="4" t="s">
        <v>443</v>
      </c>
      <c r="C149" s="4">
        <v>7</v>
      </c>
      <c r="D149" s="4" t="str">
        <f t="shared" si="6"/>
        <v>07</v>
      </c>
      <c r="E149" s="25" t="s">
        <v>725</v>
      </c>
      <c r="F149" t="s">
        <v>1269</v>
      </c>
      <c r="G149" t="str">
        <f t="shared" si="7"/>
        <v>module:CoAn module:about_Content module:Content_CoAn . module:Content_CoAn a schema:ItemList ; schema:identifier "Content" ; schema:name "Inhalt CoAn" ; schema:itemListElement module:Content07_CoAn . module:Content07_CoAn a schema:ListItem ; schema:name "Lighting 1 - klassische Lichtsetzung in Film und Photographie"@de ; schema:position 7 .</v>
      </c>
    </row>
    <row r="150" spans="1:7" x14ac:dyDescent="0.35">
      <c r="A150" s="11" t="str">
        <f t="shared" si="8"/>
        <v>module:CoAn</v>
      </c>
      <c r="B150" s="4" t="s">
        <v>443</v>
      </c>
      <c r="C150" s="4">
        <v>8</v>
      </c>
      <c r="D150" s="4" t="str">
        <f t="shared" si="6"/>
        <v>08</v>
      </c>
      <c r="E150" s="25" t="s">
        <v>725</v>
      </c>
      <c r="F150" t="s">
        <v>1270</v>
      </c>
      <c r="G150" t="str">
        <f t="shared" si="7"/>
        <v>module:CoAn module:about_Content module:Content_CoAn . module:Content_CoAn a schema:ItemList ; schema:identifier "Content" ; schema:name "Inhalt CoAn" ; schema:itemListElement module:Content08_CoAn . module:Content08_CoAn a schema:ListItem ; schema:name "Lighting 2 - CG Lichtsetzungen, Lichtanimation"@de ; schema:position 8 .</v>
      </c>
    </row>
    <row r="151" spans="1:7" x14ac:dyDescent="0.35">
      <c r="A151" s="11" t="str">
        <f t="shared" si="8"/>
        <v>module:CoAn</v>
      </c>
      <c r="B151" s="4" t="s">
        <v>443</v>
      </c>
      <c r="C151" s="4">
        <v>9</v>
      </c>
      <c r="D151" s="4" t="str">
        <f t="shared" si="6"/>
        <v>09</v>
      </c>
      <c r="E151" s="25" t="s">
        <v>725</v>
      </c>
      <c r="F151" t="s">
        <v>1271</v>
      </c>
      <c r="G151" t="str">
        <f t="shared" si="7"/>
        <v>module:CoAn module:about_Content module:Content_CoAn . module:Content_CoAn a schema:ItemList ; schema:identifier "Content" ; schema:name "Inhalt CoAn" ; schema:itemListElement module:Content09_CoAn . module:Content09_CoAn a schema:ListItem ; schema:name "Renderverfahren 1 - Phong, Raytracing, Radiosity"@de ; schema:position 9 .</v>
      </c>
    </row>
    <row r="152" spans="1:7" x14ac:dyDescent="0.35">
      <c r="A152" s="11" t="str">
        <f t="shared" si="8"/>
        <v>module:CoAn</v>
      </c>
      <c r="B152" s="4" t="s">
        <v>443</v>
      </c>
      <c r="C152" s="4">
        <v>10</v>
      </c>
      <c r="D152" s="4">
        <f t="shared" si="6"/>
        <v>10</v>
      </c>
      <c r="E152" s="25" t="s">
        <v>725</v>
      </c>
      <c r="F152" t="s">
        <v>1272</v>
      </c>
      <c r="G152" t="str">
        <f t="shared" si="7"/>
        <v>module:CoAn module:about_Content module:Content_CoAn . module:Content_CoAn a schema:ItemList ; schema:identifier "Content" ; schema:name "Inhalt CoAn" ; schema:itemListElement module:Content10_CoAn . module:Content10_CoAn a schema:ListItem ; schema:name "Renderverfahren 2 - Radiosity, HDRI, Toon"@de ; schema:position 10 .</v>
      </c>
    </row>
    <row r="153" spans="1:7" x14ac:dyDescent="0.35">
      <c r="A153" s="11" t="str">
        <f t="shared" si="8"/>
        <v>module:CoAn</v>
      </c>
      <c r="B153" s="4" t="s">
        <v>443</v>
      </c>
      <c r="C153" s="4">
        <v>11</v>
      </c>
      <c r="D153" s="4">
        <f t="shared" si="6"/>
        <v>11</v>
      </c>
      <c r="E153" s="25" t="s">
        <v>725</v>
      </c>
      <c r="F153" t="s">
        <v>1273</v>
      </c>
      <c r="G153" t="str">
        <f t="shared" si="7"/>
        <v>module:CoAn module:about_Content module:Content_CoAn . module:Content_CoAn a schema:ItemList ; schema:identifier "Content" ; schema:name "Inhalt CoAn" ; schema:itemListElement module:Content11_CoAn . module:Content11_CoAn a schema:ListItem ; schema:name "Animation 1 - Keyframes, pfadgesteuerte Animation"@de ; schema:position 11 .</v>
      </c>
    </row>
    <row r="154" spans="1:7" x14ac:dyDescent="0.35">
      <c r="A154" s="11" t="str">
        <f t="shared" si="8"/>
        <v>module:CoAn</v>
      </c>
      <c r="B154" s="4" t="s">
        <v>443</v>
      </c>
      <c r="C154" s="4">
        <v>12</v>
      </c>
      <c r="D154" s="4">
        <f t="shared" si="6"/>
        <v>12</v>
      </c>
      <c r="E154" s="25" t="s">
        <v>725</v>
      </c>
      <c r="F154" t="s">
        <v>1274</v>
      </c>
      <c r="G154" t="str">
        <f t="shared" si="7"/>
        <v>module:CoAn module:about_Content module:Content_CoAn . module:Content_CoAn a schema:ItemList ; schema:identifier "Content" ; schema:name "Inhalt CoAn" ; schema:itemListElement module:Content12_CoAn . module:Content12_CoAn a schema:ListItem ; schema:name "Animation 2 - Parameteranimation, Expressions"@de ; schema:position 12 .</v>
      </c>
    </row>
    <row r="155" spans="1:7" x14ac:dyDescent="0.35">
      <c r="A155" s="11" t="str">
        <f t="shared" si="8"/>
        <v>module:CoAn</v>
      </c>
      <c r="B155" s="4" t="s">
        <v>443</v>
      </c>
      <c r="C155" s="4">
        <v>13</v>
      </c>
      <c r="D155" s="4">
        <f t="shared" si="6"/>
        <v>13</v>
      </c>
      <c r="E155" s="25" t="s">
        <v>725</v>
      </c>
      <c r="F155" t="s">
        <v>1275</v>
      </c>
      <c r="G155" t="str">
        <f t="shared" si="7"/>
        <v>module:CoAn module:about_Content module:Content_CoAn . module:Content_CoAn a schema:ItemList ; schema:identifier "Content" ; schema:name "Inhalt CoAn" ; schema:itemListElement module:Content13_CoAn . module:Content13_CoAn a schema:ListItem ; schema:name "Animation 3 - Partikelanimation"@de ; schema:position 13 .</v>
      </c>
    </row>
    <row r="156" spans="1:7" x14ac:dyDescent="0.35">
      <c r="A156" s="11" t="str">
        <f t="shared" si="8"/>
        <v>module:CoAn</v>
      </c>
      <c r="B156" s="4" t="s">
        <v>443</v>
      </c>
      <c r="C156" s="4">
        <v>14</v>
      </c>
      <c r="D156" s="4">
        <f t="shared" si="6"/>
        <v>14</v>
      </c>
      <c r="E156" s="25" t="s">
        <v>725</v>
      </c>
      <c r="F156" t="s">
        <v>1276</v>
      </c>
      <c r="G156" t="str">
        <f t="shared" si="7"/>
        <v>module:CoAn module:about_Content module:Content_CoAn . module:Content_CoAn a schema:ItemList ; schema:identifier "Content" ; schema:name "Inhalt CoAn" ; schema:itemListElement module:Content14_CoAn . module:Content14_CoAn a schema:ListItem ; schema:name "Special Effects - Atmosphäre, Dynamics"@de ; schema:position 14 .</v>
      </c>
    </row>
    <row r="157" spans="1:7" x14ac:dyDescent="0.35">
      <c r="A157" s="11" t="str">
        <f t="shared" si="8"/>
        <v>module:CoAn</v>
      </c>
      <c r="B157" s="4" t="s">
        <v>443</v>
      </c>
      <c r="C157" s="4">
        <v>15</v>
      </c>
      <c r="D157" s="4">
        <f t="shared" si="6"/>
        <v>15</v>
      </c>
      <c r="E157" s="25" t="s">
        <v>725</v>
      </c>
      <c r="F157" t="s">
        <v>1277</v>
      </c>
      <c r="G157" t="str">
        <f t="shared" si="7"/>
        <v>module:CoAn module:about_Content module:Content_CoAn . module:Content_CoAn a schema:ItemList ; schema:identifier "Content" ; schema:name "Inhalt CoAn" ; schema:itemListElement module:Content15_CoAn . module:Content15_CoAn a schema:ListItem ; schema:name "Compositing 1 - Alphakanäle, Keying"@de ; schema:position 15 .</v>
      </c>
    </row>
    <row r="158" spans="1:7" x14ac:dyDescent="0.35">
      <c r="A158" s="11" t="str">
        <f t="shared" si="8"/>
        <v>module:CoAn</v>
      </c>
      <c r="B158" s="4" t="s">
        <v>443</v>
      </c>
      <c r="C158" s="4">
        <v>16</v>
      </c>
      <c r="D158" s="4">
        <f t="shared" si="6"/>
        <v>16</v>
      </c>
      <c r="E158" s="25" t="s">
        <v>725</v>
      </c>
      <c r="F158" t="s">
        <v>1278</v>
      </c>
      <c r="G158" t="str">
        <f t="shared" si="7"/>
        <v>module:CoAn module:about_Content module:Content_CoAn . module:Content_CoAn a schema:ItemList ; schema:identifier "Content" ; schema:name "Inhalt CoAn" ; schema:itemListElement module:Content16_CoAn . module:Content16_CoAn a schema:ListItem ; schema:name "Compositing 2 - Multipass Rendering "@de ; schema:position 16 .</v>
      </c>
    </row>
    <row r="159" spans="1:7" x14ac:dyDescent="0.35">
      <c r="A159" s="11" t="str">
        <f t="shared" si="8"/>
        <v>module:DVML</v>
      </c>
      <c r="B159" s="4" t="s">
        <v>439</v>
      </c>
      <c r="C159" s="4">
        <v>1</v>
      </c>
      <c r="D159" s="4" t="str">
        <f t="shared" si="6"/>
        <v>01</v>
      </c>
      <c r="E159" s="25" t="s">
        <v>725</v>
      </c>
      <c r="F159" t="s">
        <v>1283</v>
      </c>
      <c r="G159" t="str">
        <f t="shared" si="7"/>
        <v>module:DVML module:about_Content module:Content_DVML . module:Content_DVML a schema:ItemList ; schema:identifier "Content" ; schema:name "Inhalt DVML" ; schema:itemListElement module:Content01_DVML . module:Content01_DVML a schema:ListItem ; schema:name "Einführung in MATLAB™"@de ; schema:position 1 .</v>
      </c>
    </row>
    <row r="160" spans="1:7" x14ac:dyDescent="0.35">
      <c r="A160" s="11" t="str">
        <f t="shared" si="8"/>
        <v>module:DVML</v>
      </c>
      <c r="B160" s="4" t="s">
        <v>439</v>
      </c>
      <c r="C160" s="4">
        <v>2</v>
      </c>
      <c r="D160" s="4" t="str">
        <f t="shared" si="6"/>
        <v>02</v>
      </c>
      <c r="E160" s="25" t="s">
        <v>725</v>
      </c>
      <c r="F160" t="s">
        <v>1284</v>
      </c>
      <c r="G160" t="str">
        <f t="shared" si="7"/>
        <v>module:DVML module:about_Content module:Content_DVML . module:Content_DVML a schema:ItemList ; schema:identifier "Content" ; schema:name "Inhalt DVML" ; schema:itemListElement module:Content02_DVML . module:Content02_DVML a schema:ListItem ; schema:name "Einführung in IDE von MATLAB™"@de ; schema:position 2 .</v>
      </c>
    </row>
    <row r="161" spans="1:7" x14ac:dyDescent="0.35">
      <c r="A161" s="11" t="str">
        <f t="shared" si="8"/>
        <v>module:DVML</v>
      </c>
      <c r="B161" s="4" t="s">
        <v>439</v>
      </c>
      <c r="C161" s="4">
        <v>3</v>
      </c>
      <c r="D161" s="4" t="str">
        <f t="shared" si="6"/>
        <v>03</v>
      </c>
      <c r="E161" s="25" t="s">
        <v>725</v>
      </c>
      <c r="F161" t="s">
        <v>1285</v>
      </c>
      <c r="G161" t="str">
        <f t="shared" si="7"/>
        <v>module:DVML module:about_Content module:Content_DVML . module:Content_DVML a schema:ItemList ; schema:identifier "Content" ; schema:name "Inhalt DVML" ; schema:itemListElement module:Content03_DVML . module:Content03_DVML a schema:ListItem ; schema:name "Datenstrukturen in Form von Matrizen"@de ; schema:position 3 .</v>
      </c>
    </row>
    <row r="162" spans="1:7" x14ac:dyDescent="0.35">
      <c r="A162" s="11" t="str">
        <f t="shared" si="8"/>
        <v>module:DVML</v>
      </c>
      <c r="B162" s="4" t="s">
        <v>439</v>
      </c>
      <c r="C162" s="4">
        <v>4</v>
      </c>
      <c r="D162" s="4" t="str">
        <f t="shared" si="6"/>
        <v>04</v>
      </c>
      <c r="E162" s="25" t="s">
        <v>725</v>
      </c>
      <c r="F162" t="s">
        <v>1286</v>
      </c>
      <c r="G162" t="str">
        <f t="shared" si="7"/>
        <v>module:DVML module:about_Content module:Content_DVML . module:Content_DVML a schema:ItemList ; schema:identifier "Content" ; schema:name "Inhalt DVML" ; schema:itemListElement module:Content04_DVML . module:Content04_DVML a schema:ListItem ; schema:name "Entwicklung von Funktionen"@de ; schema:position 4 .</v>
      </c>
    </row>
    <row r="163" spans="1:7" x14ac:dyDescent="0.35">
      <c r="A163" s="11" t="str">
        <f t="shared" si="8"/>
        <v>module:DVML</v>
      </c>
      <c r="B163" s="4" t="s">
        <v>439</v>
      </c>
      <c r="C163" s="4">
        <v>5</v>
      </c>
      <c r="D163" s="4" t="str">
        <f t="shared" si="6"/>
        <v>05</v>
      </c>
      <c r="E163" s="25" t="s">
        <v>725</v>
      </c>
      <c r="F163" t="s">
        <v>1287</v>
      </c>
      <c r="G163" t="str">
        <f t="shared" si="7"/>
        <v>module:DVML module:about_Content module:Content_DVML . module:Content_DVML a schema:ItemList ; schema:identifier "Content" ; schema:name "Inhalt DVML" ; schema:itemListElement module:Content05_DVML . module:Content05_DVML a schema:ListItem ; schema:name "Strukturierung des Quellcodes"@de ; schema:position 5 .</v>
      </c>
    </row>
    <row r="164" spans="1:7" x14ac:dyDescent="0.35">
      <c r="A164" s="11" t="str">
        <f t="shared" si="8"/>
        <v>module:DVML</v>
      </c>
      <c r="B164" s="4" t="s">
        <v>439</v>
      </c>
      <c r="C164" s="4">
        <v>6</v>
      </c>
      <c r="D164" s="4" t="str">
        <f t="shared" si="6"/>
        <v>06</v>
      </c>
      <c r="E164" s="25" t="s">
        <v>725</v>
      </c>
      <c r="F164" t="s">
        <v>1288</v>
      </c>
      <c r="G164" t="str">
        <f t="shared" si="7"/>
        <v>module:DVML module:about_Content module:Content_DVML . module:Content_DVML a schema:ItemList ; schema:identifier "Content" ; schema:name "Inhalt DVML" ; schema:itemListElement module:Content06_DVML . module:Content06_DVML a schema:ListItem ; schema:name "Einführung GUI-Entwicklung"@de ; schema:position 6 .</v>
      </c>
    </row>
    <row r="165" spans="1:7" x14ac:dyDescent="0.35">
      <c r="A165" s="11" t="str">
        <f t="shared" si="8"/>
        <v>module:DVML</v>
      </c>
      <c r="B165" s="4" t="s">
        <v>439</v>
      </c>
      <c r="C165" s="4">
        <v>7</v>
      </c>
      <c r="D165" s="4" t="str">
        <f t="shared" si="6"/>
        <v>07</v>
      </c>
      <c r="E165" s="25" t="s">
        <v>725</v>
      </c>
      <c r="F165" t="s">
        <v>1289</v>
      </c>
      <c r="G165" t="str">
        <f t="shared" si="7"/>
        <v>module:DVML module:about_Content module:Content_DVML . module:Content_DVML a schema:ItemList ; schema:identifier "Content" ; schema:name "Inhalt DVML" ; schema:itemListElement module:Content07_DVML . module:Content07_DVML a schema:ListItem ; schema:name "Strukturen Daten, insb. Medizinischer Daten"@de ; schema:position 7 .</v>
      </c>
    </row>
    <row r="166" spans="1:7" x14ac:dyDescent="0.35">
      <c r="A166" s="11" t="str">
        <f t="shared" si="8"/>
        <v>module:DVML</v>
      </c>
      <c r="B166" s="4" t="s">
        <v>439</v>
      </c>
      <c r="C166" s="4">
        <v>8</v>
      </c>
      <c r="D166" s="4" t="str">
        <f t="shared" si="6"/>
        <v>08</v>
      </c>
      <c r="E166" s="25" t="s">
        <v>725</v>
      </c>
      <c r="F166" t="s">
        <v>1290</v>
      </c>
      <c r="G166" t="str">
        <f t="shared" si="7"/>
        <v>module:DVML module:about_Content module:Content_DVML . module:Content_DVML a schema:ItemList ; schema:identifier "Content" ; schema:name "Inhalt DVML" ; schema:itemListElement module:Content08_DVML . module:Content08_DVML a schema:ListItem ; schema:name "Messdaten, Sensordaten, Textdaten"@de ; schema:position 8 .</v>
      </c>
    </row>
    <row r="167" spans="1:7" x14ac:dyDescent="0.35">
      <c r="A167" s="11" t="str">
        <f t="shared" si="8"/>
        <v>module:DVML</v>
      </c>
      <c r="B167" s="4" t="s">
        <v>439</v>
      </c>
      <c r="C167" s="4">
        <v>9</v>
      </c>
      <c r="D167" s="4" t="str">
        <f t="shared" si="6"/>
        <v>09</v>
      </c>
      <c r="E167" s="25" t="s">
        <v>725</v>
      </c>
      <c r="F167" t="s">
        <v>1291</v>
      </c>
      <c r="G167" t="str">
        <f t="shared" si="7"/>
        <v>module:DVML module:about_Content module:Content_DVML . module:Content_DVML a schema:ItemList ; schema:identifier "Content" ; schema:name "Inhalt DVML" ; schema:itemListElement module:Content09_DVML . module:Content09_DVML a schema:ListItem ; schema:name "Matrizen, Tabellen, Listen, Strukturen"@de ; schema:position 9 .</v>
      </c>
    </row>
    <row r="168" spans="1:7" x14ac:dyDescent="0.35">
      <c r="A168" s="11" t="str">
        <f t="shared" si="8"/>
        <v>module:DVML</v>
      </c>
      <c r="B168" s="4" t="s">
        <v>439</v>
      </c>
      <c r="C168" s="4">
        <v>10</v>
      </c>
      <c r="D168" s="4">
        <f t="shared" si="6"/>
        <v>10</v>
      </c>
      <c r="E168" s="25" t="s">
        <v>725</v>
      </c>
      <c r="F168" t="s">
        <v>1292</v>
      </c>
      <c r="G168" t="str">
        <f t="shared" si="7"/>
        <v>module:DVML module:about_Content module:Content_DVML . module:Content_DVML a schema:ItemList ; schema:identifier "Content" ; schema:name "Inhalt DVML" ; schema:itemListElement module:Content10_DVML . module:Content10_DVML a schema:ListItem ; schema:name "Der ETL-Prozess"@de ; schema:position 10 .</v>
      </c>
    </row>
    <row r="169" spans="1:7" x14ac:dyDescent="0.35">
      <c r="A169" s="11" t="str">
        <f t="shared" si="8"/>
        <v>module:DVML</v>
      </c>
      <c r="B169" s="4" t="s">
        <v>439</v>
      </c>
      <c r="C169" s="4">
        <v>11</v>
      </c>
      <c r="D169" s="4">
        <f t="shared" si="6"/>
        <v>11</v>
      </c>
      <c r="E169" s="25" t="s">
        <v>725</v>
      </c>
      <c r="F169" t="s">
        <v>1293</v>
      </c>
      <c r="G169" t="str">
        <f t="shared" si="7"/>
        <v>module:DVML module:about_Content module:Content_DVML . module:Content_DVML a schema:ItemList ; schema:identifier "Content" ; schema:name "Inhalt DVML" ; schema:itemListElement module:Content11_DVML . module:Content11_DVML a schema:ListItem ; schema:name "Extract – Daten aus Excel, CSV, Textdateien und Bilddateien gewinnen"@de ; schema:position 11 .</v>
      </c>
    </row>
    <row r="170" spans="1:7" x14ac:dyDescent="0.35">
      <c r="A170" s="11" t="str">
        <f t="shared" si="8"/>
        <v>module:DVML</v>
      </c>
      <c r="B170" s="4" t="s">
        <v>439</v>
      </c>
      <c r="C170" s="4">
        <v>12</v>
      </c>
      <c r="D170" s="4">
        <f t="shared" si="6"/>
        <v>12</v>
      </c>
      <c r="E170" s="25" t="s">
        <v>725</v>
      </c>
      <c r="F170" t="s">
        <v>1294</v>
      </c>
      <c r="G170" t="str">
        <f t="shared" si="7"/>
        <v>module:DVML module:about_Content module:Content_DVML . module:Content_DVML a schema:ItemList ; schema:identifier "Content" ; schema:name "Inhalt DVML" ; schema:itemListElement module:Content12_DVML . module:Content12_DVML a schema:ListItem ; schema:name "Transform – Anpassung, Kriterien der Datenqualität"@de ; schema:position 12 .</v>
      </c>
    </row>
    <row r="171" spans="1:7" x14ac:dyDescent="0.35">
      <c r="A171" s="11" t="str">
        <f t="shared" si="8"/>
        <v>module:DVML</v>
      </c>
      <c r="B171" s="4" t="s">
        <v>439</v>
      </c>
      <c r="C171" s="4">
        <v>13</v>
      </c>
      <c r="D171" s="4">
        <f t="shared" si="6"/>
        <v>13</v>
      </c>
      <c r="E171" s="25" t="s">
        <v>725</v>
      </c>
      <c r="F171" t="s">
        <v>1295</v>
      </c>
      <c r="G171" t="str">
        <f t="shared" si="7"/>
        <v>module:DVML module:about_Content module:Content_DVML . module:Content_DVML a schema:ItemList ; schema:identifier "Content" ; schema:name "Inhalt DVML" ; schema:itemListElement module:Content13_DVML . module:Content13_DVML a schema:ListItem ; schema:name "Load – Laden der Daten für die weitere Analyse"@de ; schema:position 13 .</v>
      </c>
    </row>
    <row r="172" spans="1:7" x14ac:dyDescent="0.35">
      <c r="A172" s="11" t="str">
        <f t="shared" si="8"/>
        <v>module:DVML</v>
      </c>
      <c r="B172" s="4" t="s">
        <v>439</v>
      </c>
      <c r="C172" s="4">
        <v>14</v>
      </c>
      <c r="D172" s="4">
        <f t="shared" si="6"/>
        <v>14</v>
      </c>
      <c r="E172" s="25" t="s">
        <v>725</v>
      </c>
      <c r="F172" t="s">
        <v>1296</v>
      </c>
      <c r="G172" t="str">
        <f t="shared" si="7"/>
        <v>module:DVML module:about_Content module:Content_DVML . module:Content_DVML a schema:ItemList ; schema:identifier "Content" ; schema:name "Inhalt DVML" ; schema:itemListElement module:Content14_DVML . module:Content14_DVML a schema:ListItem ; schema:name "Explorative Datenverarbeitung und Analyse"@de ; schema:position 14 .</v>
      </c>
    </row>
    <row r="173" spans="1:7" x14ac:dyDescent="0.35">
      <c r="A173" s="11" t="str">
        <f t="shared" si="8"/>
        <v>module:DVML</v>
      </c>
      <c r="B173" s="4" t="s">
        <v>439</v>
      </c>
      <c r="C173" s="4">
        <v>15</v>
      </c>
      <c r="D173" s="4">
        <f t="shared" si="6"/>
        <v>15</v>
      </c>
      <c r="E173" s="25" t="s">
        <v>725</v>
      </c>
      <c r="F173" t="s">
        <v>1297</v>
      </c>
      <c r="G173" t="str">
        <f t="shared" si="7"/>
        <v>module:DVML module:about_Content module:Content_DVML . module:Content_DVML a schema:ItemList ; schema:identifier "Content" ; schema:name "Inhalt DVML" ; schema:itemListElement module:Content15_DVML . module:Content15_DVML a schema:ListItem ; schema:name "Anwendung von Plots"@de ; schema:position 15 .</v>
      </c>
    </row>
    <row r="174" spans="1:7" x14ac:dyDescent="0.35">
      <c r="A174" s="11" t="str">
        <f t="shared" si="8"/>
        <v>module:DVML</v>
      </c>
      <c r="B174" s="4" t="s">
        <v>439</v>
      </c>
      <c r="C174" s="4">
        <v>16</v>
      </c>
      <c r="D174" s="4">
        <f t="shared" si="6"/>
        <v>16</v>
      </c>
      <c r="E174" s="25" t="s">
        <v>725</v>
      </c>
      <c r="F174" t="s">
        <v>1298</v>
      </c>
      <c r="G174" t="str">
        <f t="shared" si="7"/>
        <v>module:DVML module:about_Content module:Content_DVML . module:Content_DVML a schema:ItemList ; schema:identifier "Content" ; schema:name "Inhalt DVML" ; schema:itemListElement module:Content16_DVML . module:Content16_DVML a schema:ListItem ; schema:name "Erstellung von informativen Aggregationen"@de ; schema:position 16 .</v>
      </c>
    </row>
    <row r="175" spans="1:7" x14ac:dyDescent="0.35">
      <c r="A175" s="11" t="str">
        <f t="shared" si="8"/>
        <v>module:EfML</v>
      </c>
      <c r="B175" s="4" t="s">
        <v>431</v>
      </c>
      <c r="C175" s="4">
        <v>1</v>
      </c>
      <c r="D175" s="4" t="str">
        <f t="shared" si="6"/>
        <v>01</v>
      </c>
      <c r="E175" s="25" t="s">
        <v>725</v>
      </c>
      <c r="F175" t="s">
        <v>1307</v>
      </c>
      <c r="G175" t="str">
        <f t="shared" si="7"/>
        <v>module:EfML module:about_Content module:Content_EfML . module:Content_EfML a schema:ItemList ; schema:identifier "Content" ; schema:name "Inhalt EfML" ; schema:itemListElement module:Content01_EfML . module:Content01_EfML a schema:ListItem ; schema:name "Die Entwicklungsumgebung und eingebettete Tools/Apps"@de ; schema:position 1 .</v>
      </c>
    </row>
    <row r="176" spans="1:7" x14ac:dyDescent="0.35">
      <c r="A176" s="11" t="str">
        <f t="shared" si="8"/>
        <v>module:EfML</v>
      </c>
      <c r="B176" s="4" t="s">
        <v>431</v>
      </c>
      <c r="C176" s="4">
        <v>2</v>
      </c>
      <c r="D176" s="4" t="str">
        <f t="shared" si="6"/>
        <v>02</v>
      </c>
      <c r="E176" s="25" t="s">
        <v>725</v>
      </c>
      <c r="F176" t="s">
        <v>1308</v>
      </c>
      <c r="G176" t="str">
        <f t="shared" si="7"/>
        <v>module:EfML module:about_Content module:Content_EfML . module:Content_EfML a schema:ItemList ; schema:identifier "Content" ; schema:name "Inhalt EfML" ; schema:itemListElement module:Content02_EfML . module:Content02_EfML a schema:ListItem ; schema:name "Erstellung und publizieren von Skripten"@de ; schema:position 2 .</v>
      </c>
    </row>
    <row r="177" spans="1:7" x14ac:dyDescent="0.35">
      <c r="A177" s="11" t="str">
        <f t="shared" si="8"/>
        <v>module:EfML</v>
      </c>
      <c r="B177" s="4" t="s">
        <v>431</v>
      </c>
      <c r="C177" s="4">
        <v>3</v>
      </c>
      <c r="D177" s="4" t="str">
        <f t="shared" si="6"/>
        <v>03</v>
      </c>
      <c r="E177" s="25" t="s">
        <v>725</v>
      </c>
      <c r="F177" t="s">
        <v>1309</v>
      </c>
      <c r="G177" t="str">
        <f t="shared" si="7"/>
        <v>module:EfML module:about_Content module:Content_EfML . module:Content_EfML a schema:ItemList ; schema:identifier "Content" ; schema:name "Inhalt EfML" ; schema:itemListElement module:Content03_EfML . module:Content03_EfML a schema:ListItem ; schema:name "Prozedurale Programmierung in MATLAB (Datentypen, Operationen, Anweisungen, Matrizen, Strukturen, Zellen, Zeichenketten, Funktionen)"@de ; schema:position 3 .</v>
      </c>
    </row>
    <row r="178" spans="1:7" x14ac:dyDescent="0.35">
      <c r="A178" s="11" t="str">
        <f t="shared" si="8"/>
        <v>module:EfML</v>
      </c>
      <c r="B178" s="4" t="s">
        <v>431</v>
      </c>
      <c r="C178" s="4">
        <v>4</v>
      </c>
      <c r="D178" s="4" t="str">
        <f t="shared" si="6"/>
        <v>04</v>
      </c>
      <c r="E178" s="25" t="s">
        <v>725</v>
      </c>
      <c r="F178" t="s">
        <v>1310</v>
      </c>
      <c r="G178" t="str">
        <f t="shared" si="7"/>
        <v>module:EfML module:about_Content module:Content_EfML . module:Content_EfML a schema:ItemList ; schema:identifier "Content" ; schema:name "Inhalt EfML" ; schema:itemListElement module:Content04_EfML . module:Content04_EfML a schema:ListItem ; schema:name "Skripte und ihre Strukturierung"@de ; schema:position 4 .</v>
      </c>
    </row>
    <row r="179" spans="1:7" x14ac:dyDescent="0.35">
      <c r="A179" s="11" t="str">
        <f t="shared" si="8"/>
        <v>module:EfML</v>
      </c>
      <c r="B179" s="4" t="s">
        <v>431</v>
      </c>
      <c r="C179" s="4">
        <v>5</v>
      </c>
      <c r="D179" s="4" t="str">
        <f t="shared" si="6"/>
        <v>05</v>
      </c>
      <c r="E179" s="25" t="s">
        <v>725</v>
      </c>
      <c r="F179" t="s">
        <v>1311</v>
      </c>
      <c r="G179" t="str">
        <f t="shared" si="7"/>
        <v>module:EfML module:about_Content module:Content_EfML . module:Content_EfML a schema:ItemList ; schema:identifier "Content" ; schema:name "Inhalt EfML" ; schema:itemListElement module:Content05_EfML . module:Content05_EfML a schema:ListItem ; schema:name "Figure-App, Erstellung, Konfiguration, Nachbearbeitung, "@de ; schema:position 5 .</v>
      </c>
    </row>
    <row r="180" spans="1:7" x14ac:dyDescent="0.35">
      <c r="A180" s="11" t="str">
        <f t="shared" si="8"/>
        <v>module:EfML</v>
      </c>
      <c r="B180" s="4" t="s">
        <v>431</v>
      </c>
      <c r="C180" s="4">
        <v>6</v>
      </c>
      <c r="D180" s="4" t="str">
        <f t="shared" si="6"/>
        <v>06</v>
      </c>
      <c r="E180" s="25" t="s">
        <v>725</v>
      </c>
      <c r="F180" t="s">
        <v>1312</v>
      </c>
      <c r="G180" t="str">
        <f t="shared" si="7"/>
        <v>module:EfML module:about_Content module:Content_EfML . module:Content_EfML a schema:ItemList ; schema:identifier "Content" ; schema:name "Inhalt EfML" ; schema:itemListElement module:Content06_EfML . module:Content06_EfML a schema:ListItem ; schema:name "Anwendungsbeispiele  aus  der  Signal-  und   Bildverarbeitung"@de ; schema:position 6 .</v>
      </c>
    </row>
    <row r="181" spans="1:7" x14ac:dyDescent="0.35">
      <c r="A181" s="11" t="str">
        <f t="shared" si="8"/>
        <v>module:GlAV</v>
      </c>
      <c r="B181" s="4" t="s">
        <v>303</v>
      </c>
      <c r="C181" s="4">
        <v>1</v>
      </c>
      <c r="D181" s="4" t="str">
        <f t="shared" si="6"/>
        <v>01</v>
      </c>
      <c r="E181" s="25" t="s">
        <v>725</v>
      </c>
      <c r="F181" t="s">
        <v>1320</v>
      </c>
      <c r="G181" t="str">
        <f t="shared" si="7"/>
        <v>module:GlAV module:about_Content module:Content_GlAV . module:Content_GlAV a schema:ItemList ; schema:identifier "Content" ; schema:name "Inhalt GlAV" ; schema:itemListElement module:Content01_GlAV . module:Content01_GlAV a schema:ListItem ; schema:name "Filmgeschichte"@de ; schema:position 1 .</v>
      </c>
    </row>
    <row r="182" spans="1:7" x14ac:dyDescent="0.35">
      <c r="A182" s="11" t="str">
        <f t="shared" si="8"/>
        <v>module:GlAV</v>
      </c>
      <c r="B182" s="4" t="s">
        <v>303</v>
      </c>
      <c r="C182" s="4">
        <v>2</v>
      </c>
      <c r="D182" s="4" t="str">
        <f t="shared" si="6"/>
        <v>02</v>
      </c>
      <c r="E182" s="25" t="s">
        <v>725</v>
      </c>
      <c r="F182" t="s">
        <v>1321</v>
      </c>
      <c r="G182" t="str">
        <f t="shared" si="7"/>
        <v>module:GlAV module:about_Content module:Content_GlAV . module:Content_GlAV a schema:ItemList ; schema:identifier "Content" ; schema:name "Inhalt GlAV" ; schema:itemListElement module:Content02_GlAV . module:Content02_GlAV a schema:ListItem ; schema:name "Film und Semiotik"@de ; schema:position 2 .</v>
      </c>
    </row>
    <row r="183" spans="1:7" x14ac:dyDescent="0.35">
      <c r="A183" s="11" t="str">
        <f t="shared" si="8"/>
        <v>module:GlAV</v>
      </c>
      <c r="B183" s="4" t="s">
        <v>303</v>
      </c>
      <c r="C183" s="4">
        <v>3</v>
      </c>
      <c r="D183" s="4" t="str">
        <f t="shared" si="6"/>
        <v>03</v>
      </c>
      <c r="E183" s="25" t="s">
        <v>725</v>
      </c>
      <c r="F183" t="s">
        <v>1322</v>
      </c>
      <c r="G183" t="str">
        <f t="shared" si="7"/>
        <v>module:GlAV module:about_Content module:Content_GlAV . module:Content_GlAV a schema:ItemList ; schema:identifier "Content" ; schema:name "Inhalt GlAV" ; schema:itemListElement module:Content03_GlAV . module:Content03_GlAV a schema:ListItem ; schema:name "Filmgestaltung und -dramaturgie"@de ; schema:position 3 .</v>
      </c>
    </row>
    <row r="184" spans="1:7" x14ac:dyDescent="0.35">
      <c r="A184" s="11" t="str">
        <f t="shared" si="8"/>
        <v>module:GlAV</v>
      </c>
      <c r="B184" s="4" t="s">
        <v>303</v>
      </c>
      <c r="C184" s="4">
        <v>4</v>
      </c>
      <c r="D184" s="4" t="str">
        <f t="shared" si="6"/>
        <v>04</v>
      </c>
      <c r="E184" s="25" t="s">
        <v>725</v>
      </c>
      <c r="F184" t="s">
        <v>1323</v>
      </c>
      <c r="G184" t="str">
        <f t="shared" si="7"/>
        <v>module:GlAV module:about_Content module:Content_GlAV . module:Content_GlAV a schema:ItemList ; schema:identifier "Content" ; schema:name "Inhalt GlAV" ; schema:itemListElement module:Content04_GlAV . module:Content04_GlAV a schema:ListItem ; schema:name "Einführung in Filmaufnahmetechniken"@de ; schema:position 4 .</v>
      </c>
    </row>
    <row r="185" spans="1:7" x14ac:dyDescent="0.35">
      <c r="A185" s="11" t="str">
        <f t="shared" si="8"/>
        <v>module:GlAV</v>
      </c>
      <c r="B185" s="4" t="s">
        <v>303</v>
      </c>
      <c r="C185" s="4">
        <v>5</v>
      </c>
      <c r="D185" s="4" t="str">
        <f t="shared" si="6"/>
        <v>05</v>
      </c>
      <c r="E185" s="25" t="s">
        <v>725</v>
      </c>
      <c r="F185" t="s">
        <v>1324</v>
      </c>
      <c r="G185" t="str">
        <f t="shared" si="7"/>
        <v>module:GlAV module:about_Content module:Content_GlAV . module:Content_GlAV a schema:ItemList ; schema:identifier "Content" ; schema:name "Inhalt GlAV" ; schema:itemListElement module:Content05_GlAV . module:Content05_GlAV a schema:ListItem ; schema:name "Geschichte des Sounds im Film"@de ; schema:position 5 .</v>
      </c>
    </row>
    <row r="186" spans="1:7" x14ac:dyDescent="0.35">
      <c r="A186" s="11" t="str">
        <f t="shared" si="8"/>
        <v>module:GlAV</v>
      </c>
      <c r="B186" s="4" t="s">
        <v>303</v>
      </c>
      <c r="C186" s="4">
        <v>6</v>
      </c>
      <c r="D186" s="4" t="str">
        <f t="shared" si="6"/>
        <v>06</v>
      </c>
      <c r="E186" s="25" t="s">
        <v>725</v>
      </c>
      <c r="F186" t="s">
        <v>1325</v>
      </c>
      <c r="G186" t="str">
        <f t="shared" si="7"/>
        <v>module:GlAV module:about_Content module:Content_GlAV . module:Content_GlAV a schema:ItemList ; schema:identifier "Content" ; schema:name "Inhalt GlAV" ; schema:itemListElement module:Content06_GlAV . module:Content06_GlAV a schema:ListItem ; schema:name "Einführung in die Audio-Studiotechnologie"@de ; schema:position 6 .</v>
      </c>
    </row>
    <row r="187" spans="1:7" x14ac:dyDescent="0.35">
      <c r="A187" s="11" t="str">
        <f t="shared" si="8"/>
        <v>module:GlAV</v>
      </c>
      <c r="B187" s="4" t="s">
        <v>303</v>
      </c>
      <c r="C187" s="4">
        <v>7</v>
      </c>
      <c r="D187" s="4" t="str">
        <f t="shared" si="6"/>
        <v>07</v>
      </c>
      <c r="E187" s="25" t="s">
        <v>725</v>
      </c>
      <c r="F187" t="s">
        <v>1326</v>
      </c>
      <c r="G187" t="str">
        <f t="shared" si="7"/>
        <v>module:GlAV module:about_Content module:Content_GlAV . module:Content_GlAV a schema:ItemList ; schema:identifier "Content" ; schema:name "Inhalt GlAV" ; schema:itemListElement module:Content07_GlAV . module:Content07_GlAV a schema:ListItem ; schema:name "Prinzipien monofoner Audioaufnahmen im Studio"@de ; schema:position 7 .</v>
      </c>
    </row>
    <row r="188" spans="1:7" x14ac:dyDescent="0.35">
      <c r="A188" s="11" t="str">
        <f t="shared" si="8"/>
        <v>module:GlAV</v>
      </c>
      <c r="B188" s="4" t="s">
        <v>303</v>
      </c>
      <c r="C188" s="4">
        <v>8</v>
      </c>
      <c r="D188" s="4" t="str">
        <f t="shared" si="6"/>
        <v>08</v>
      </c>
      <c r="E188" s="25" t="s">
        <v>725</v>
      </c>
      <c r="F188" t="s">
        <v>1327</v>
      </c>
      <c r="G188" t="str">
        <f t="shared" si="7"/>
        <v>module:GlAV module:about_Content module:Content_GlAV . module:Content_GlAV a schema:ItemList ; schema:identifier "Content" ; schema:name "Inhalt GlAV" ; schema:itemListElement module:Content08_GlAV . module:Content08_GlAV a schema:ListItem ; schema:name "Prinzipien stereofoner Audioaufnahmen vor Ort"@de ; schema:position 8 .</v>
      </c>
    </row>
    <row r="189" spans="1:7" x14ac:dyDescent="0.35">
      <c r="A189" s="11" t="str">
        <f t="shared" si="8"/>
        <v>module:GlAV</v>
      </c>
      <c r="B189" s="4" t="s">
        <v>303</v>
      </c>
      <c r="C189" s="4">
        <v>9</v>
      </c>
      <c r="D189" s="4" t="str">
        <f t="shared" si="6"/>
        <v>09</v>
      </c>
      <c r="E189" s="25" t="s">
        <v>725</v>
      </c>
      <c r="F189" t="s">
        <v>1328</v>
      </c>
      <c r="G189" t="str">
        <f t="shared" si="7"/>
        <v>module:GlAV module:about_Content module:Content_GlAV . module:Content_GlAV a schema:ItemList ; schema:identifier "Content" ; schema:name "Inhalt GlAV" ; schema:itemListElement module:Content09_GlAV . module:Content09_GlAV a schema:ListItem ; schema:name "Audio- und Videopostproduction"@de ; schema:position 9 .</v>
      </c>
    </row>
    <row r="190" spans="1:7" x14ac:dyDescent="0.35">
      <c r="A190" s="11" t="str">
        <f t="shared" si="8"/>
        <v>module:GlAV</v>
      </c>
      <c r="B190" s="4" t="s">
        <v>303</v>
      </c>
      <c r="C190" s="4">
        <v>10</v>
      </c>
      <c r="D190" s="4">
        <f t="shared" si="6"/>
        <v>10</v>
      </c>
      <c r="E190" s="25" t="s">
        <v>725</v>
      </c>
      <c r="F190" t="s">
        <v>1329</v>
      </c>
      <c r="G190" t="str">
        <f t="shared" si="7"/>
        <v>module:GlAV module:about_Content module:Content_GlAV . module:Content_GlAV a schema:ItemList ; schema:identifier "Content" ; schema:name "Inhalt GlAV" ; schema:itemListElement module:Content10_GlAV . module:Content10_GlAV a schema:ListItem ; schema:name "Grundlagen der Ästhetik von Bild und Ton  "@de ; schema:position 10 .</v>
      </c>
    </row>
    <row r="191" spans="1:7" x14ac:dyDescent="0.35">
      <c r="A191" s="11" t="str">
        <f t="shared" si="8"/>
        <v>module:GlCC</v>
      </c>
      <c r="B191" s="4" t="s">
        <v>416</v>
      </c>
      <c r="C191" s="4">
        <v>1</v>
      </c>
      <c r="D191" s="4" t="str">
        <f t="shared" si="6"/>
        <v>01</v>
      </c>
      <c r="E191" s="25" t="s">
        <v>725</v>
      </c>
      <c r="F191" t="s">
        <v>1337</v>
      </c>
      <c r="G191" t="str">
        <f t="shared" si="7"/>
        <v>module:GlCC module:about_Content module:Content_GlCC . module:Content_GlCC a schema:ItemList ; schema:identifier "Content" ; schema:name "Inhalt GlCC" ; schema:itemListElement module:Content01_GlCC . module:Content01_GlCC a schema:ListItem ; schema:name "Interprozess-Kommunikation"@de ; schema:position 1 .</v>
      </c>
    </row>
    <row r="192" spans="1:7" x14ac:dyDescent="0.35">
      <c r="A192" s="11" t="str">
        <f t="shared" si="8"/>
        <v>module:GlCC</v>
      </c>
      <c r="B192" s="4" t="s">
        <v>416</v>
      </c>
      <c r="C192" s="4">
        <v>2</v>
      </c>
      <c r="D192" s="4" t="str">
        <f t="shared" si="6"/>
        <v>02</v>
      </c>
      <c r="E192" s="25" t="s">
        <v>725</v>
      </c>
      <c r="F192" t="s">
        <v>1338</v>
      </c>
      <c r="G192" t="str">
        <f t="shared" si="7"/>
        <v>module:GlCC module:about_Content module:Content_GlCC . module:Content_GlCC a schema:ItemList ; schema:identifier "Content" ; schema:name "Inhalt GlCC" ; schema:itemListElement module:Content02_GlCC . module:Content02_GlCC a schema:ListItem ; schema:name "Prozesse und Threads"@de ; schema:position 2 .</v>
      </c>
    </row>
    <row r="193" spans="1:7" x14ac:dyDescent="0.35">
      <c r="A193" s="11" t="str">
        <f t="shared" si="8"/>
        <v>module:GlCC</v>
      </c>
      <c r="B193" s="4" t="s">
        <v>416</v>
      </c>
      <c r="C193" s="4">
        <v>3</v>
      </c>
      <c r="D193" s="4" t="str">
        <f t="shared" si="6"/>
        <v>03</v>
      </c>
      <c r="E193" s="25" t="s">
        <v>725</v>
      </c>
      <c r="F193" t="s">
        <v>1339</v>
      </c>
      <c r="G193" t="str">
        <f t="shared" si="7"/>
        <v>module:GlCC module:about_Content module:Content_GlCC . module:Content_GlCC a schema:ItemList ; schema:identifier "Content" ; schema:name "Inhalt GlCC" ; schema:itemListElement module:Content03_GlCC . module:Content03_GlCC a schema:ListItem ; schema:name "Motivation und Probleme beim Einsatz verteilter und Cloud-basierter Systeme"@de ; schema:position 3 .</v>
      </c>
    </row>
    <row r="194" spans="1:7" x14ac:dyDescent="0.35">
      <c r="A194" s="11" t="str">
        <f t="shared" si="8"/>
        <v>module:GlCC</v>
      </c>
      <c r="B194" s="4" t="s">
        <v>416</v>
      </c>
      <c r="C194" s="4">
        <v>4</v>
      </c>
      <c r="D194" s="4" t="str">
        <f t="shared" si="6"/>
        <v>04</v>
      </c>
      <c r="E194" s="25" t="s">
        <v>725</v>
      </c>
      <c r="F194" t="s">
        <v>1340</v>
      </c>
      <c r="G194" t="str">
        <f t="shared" si="7"/>
        <v>module:GlCC module:about_Content module:Content_GlCC . module:Content_GlCC a schema:ItemList ; schema:identifier "Content" ; schema:name "Inhalt GlCC" ; schema:itemListElement module:Content04_GlCC . module:Content04_GlCC a schema:ListItem ; schema:name "Cloud-Service Models (IaaS, PaaS, SaaS)"@de ; schema:position 4 .</v>
      </c>
    </row>
    <row r="195" spans="1:7" x14ac:dyDescent="0.35">
      <c r="A195" s="11" t="str">
        <f t="shared" si="8"/>
        <v>module:GlCC</v>
      </c>
      <c r="B195" s="4" t="s">
        <v>416</v>
      </c>
      <c r="C195" s="4">
        <v>5</v>
      </c>
      <c r="D195" s="4" t="str">
        <f t="shared" ref="D195:D257" si="9">IF(C195&lt;10,_xlfn.CONCAT(0,C195),C195)</f>
        <v>05</v>
      </c>
      <c r="E195" s="25" t="s">
        <v>725</v>
      </c>
      <c r="F195" t="s">
        <v>1341</v>
      </c>
      <c r="G195" t="str">
        <f t="shared" ref="G195:G258" si="10">_xlfn.CONCAT(A195," module:about_Content module:Content_",B195," . module:Content_",B195," a schema:ItemList ; schema:identifier ",E195,"Content",E195," ; schema:name ",E195,"Inhalt ",B195,E195," ; schema:itemListElement module:Content",D195,"_",B195," . module:Content",D195,"_",B195," a schema:ListItem ; schema:name ",E195,F195,E195,"@de ; schema:position ",C195," .")</f>
        <v>module:GlCC module:about_Content module:Content_GlCC . module:Content_GlCC a schema:ItemList ; schema:identifier "Content" ; schema:name "Inhalt GlCC" ; schema:itemListElement module:Content05_GlCC . module:Content05_GlCC a schema:ListItem ; schema:name "Cloud Delivery Models (Public, private, community, hybrid)"@de ; schema:position 5 .</v>
      </c>
    </row>
    <row r="196" spans="1:7" x14ac:dyDescent="0.35">
      <c r="A196" s="11" t="str">
        <f t="shared" si="8"/>
        <v>module:GlCC</v>
      </c>
      <c r="B196" s="4" t="s">
        <v>416</v>
      </c>
      <c r="C196" s="4">
        <v>6</v>
      </c>
      <c r="D196" s="4" t="str">
        <f t="shared" si="9"/>
        <v>06</v>
      </c>
      <c r="E196" s="25" t="s">
        <v>725</v>
      </c>
      <c r="F196" t="s">
        <v>1342</v>
      </c>
      <c r="G196" t="str">
        <f t="shared" si="10"/>
        <v>module:GlCC module:about_Content module:Content_GlCC . module:Content_GlCC a schema:ItemList ; schema:identifier "Content" ; schema:name "Inhalt GlCC" ; schema:itemListElement module:Content06_GlCC . module:Content06_GlCC a schema:ListItem ; schema:name "Abrechnungsmodelle in der Cloud"@de ; schema:position 6 .</v>
      </c>
    </row>
    <row r="197" spans="1:7" x14ac:dyDescent="0.35">
      <c r="A197" s="11" t="str">
        <f t="shared" si="8"/>
        <v>module:GlCC</v>
      </c>
      <c r="B197" s="4" t="s">
        <v>416</v>
      </c>
      <c r="C197" s="4">
        <v>7</v>
      </c>
      <c r="D197" s="4" t="str">
        <f t="shared" si="9"/>
        <v>07</v>
      </c>
      <c r="E197" s="25" t="s">
        <v>725</v>
      </c>
      <c r="F197" t="s">
        <v>1343</v>
      </c>
      <c r="G197" t="str">
        <f t="shared" si="10"/>
        <v>module:GlCC module:about_Content module:Content_GlCC . module:Content_GlCC a schema:ItemList ; schema:identifier "Content" ; schema:name "Inhalt GlCC" ; schema:itemListElement module:Content07_GlCC . module:Content07_GlCC a schema:ListItem ; schema:name "Cloud-Technologien: Data Center, Virtualisierung, Mandantenfähigkeit"@de ; schema:position 7 .</v>
      </c>
    </row>
    <row r="198" spans="1:7" x14ac:dyDescent="0.35">
      <c r="A198" s="11" t="str">
        <f t="shared" si="8"/>
        <v>module:GlCC</v>
      </c>
      <c r="B198" s="4" t="s">
        <v>416</v>
      </c>
      <c r="C198" s="4">
        <v>8</v>
      </c>
      <c r="D198" s="4" t="str">
        <f t="shared" si="9"/>
        <v>08</v>
      </c>
      <c r="E198" s="25" t="s">
        <v>725</v>
      </c>
      <c r="F198" t="s">
        <v>1344</v>
      </c>
      <c r="G198" t="str">
        <f t="shared" si="10"/>
        <v>module:GlCC module:about_Content module:Content_GlCC . module:Content_GlCC a schema:ItemList ; schema:identifier "Content" ; schema:name "Inhalt GlCC" ; schema:itemListElement module:Content08_GlCC . module:Content08_GlCC a schema:ListItem ; schema:name "Klassifikation von Kommunikationsmodellen"@de ; schema:position 8 .</v>
      </c>
    </row>
    <row r="199" spans="1:7" x14ac:dyDescent="0.35">
      <c r="A199" s="11" t="str">
        <f t="shared" si="8"/>
        <v>module:GlCC</v>
      </c>
      <c r="B199" s="4" t="s">
        <v>416</v>
      </c>
      <c r="C199" s="4">
        <v>9</v>
      </c>
      <c r="D199" s="4" t="str">
        <f t="shared" si="9"/>
        <v>09</v>
      </c>
      <c r="E199" s="25" t="s">
        <v>725</v>
      </c>
      <c r="F199" t="s">
        <v>1345</v>
      </c>
      <c r="G199" t="str">
        <f t="shared" si="10"/>
        <v>module:GlCC module:about_Content module:Content_GlCC . module:Content_GlCC a schema:ItemList ; schema:identifier "Content" ; schema:name "Inhalt GlCC" ; schema:itemListElement module:Content09_GlCC . module:Content09_GlCC a schema:ListItem ; schema:name "Fehlersemantiken"@de ; schema:position 9 .</v>
      </c>
    </row>
    <row r="200" spans="1:7" x14ac:dyDescent="0.35">
      <c r="A200" s="11" t="str">
        <f t="shared" si="8"/>
        <v>module:GlCC</v>
      </c>
      <c r="B200" s="4" t="s">
        <v>416</v>
      </c>
      <c r="C200" s="4">
        <v>10</v>
      </c>
      <c r="D200" s="4">
        <f t="shared" si="9"/>
        <v>10</v>
      </c>
      <c r="E200" s="25" t="s">
        <v>725</v>
      </c>
      <c r="F200" t="s">
        <v>1346</v>
      </c>
      <c r="G200" t="str">
        <f t="shared" si="10"/>
        <v>module:GlCC module:about_Content module:Content_GlCC . module:Content_GlCC a schema:ItemList ; schema:identifier "Content" ; schema:name "Inhalt GlCC" ; schema:itemListElement module:Content10_GlCC . module:Content10_GlCC a schema:ListItem ; schema:name "C/S und P2P-Architekturen"@de ; schema:position 10 .</v>
      </c>
    </row>
    <row r="201" spans="1:7" x14ac:dyDescent="0.35">
      <c r="A201" s="11" t="str">
        <f t="shared" si="8"/>
        <v>module:GlCC</v>
      </c>
      <c r="B201" s="4" t="s">
        <v>416</v>
      </c>
      <c r="C201" s="4">
        <v>11</v>
      </c>
      <c r="D201" s="4">
        <f t="shared" si="9"/>
        <v>11</v>
      </c>
      <c r="E201" s="25" t="s">
        <v>725</v>
      </c>
      <c r="F201" t="s">
        <v>1347</v>
      </c>
      <c r="G201" t="str">
        <f t="shared" si="10"/>
        <v>module:GlCC module:about_Content module:Content_GlCC . module:Content_GlCC a schema:ItemList ; schema:identifier "Content" ; schema:name "Inhalt GlCC" ; schema:itemListElement module:Content11_GlCC . module:Content11_GlCC a schema:ListItem ; schema:name "Middleware-Technologien( Sockets, RPC,RMI)"@de ; schema:position 11 .</v>
      </c>
    </row>
    <row r="202" spans="1:7" x14ac:dyDescent="0.35">
      <c r="A202" s="11" t="str">
        <f t="shared" si="8"/>
        <v>module:GlCC</v>
      </c>
      <c r="B202" s="4" t="s">
        <v>416</v>
      </c>
      <c r="C202" s="4">
        <v>12</v>
      </c>
      <c r="D202" s="4">
        <f t="shared" si="9"/>
        <v>12</v>
      </c>
      <c r="E202" s="25" t="s">
        <v>725</v>
      </c>
      <c r="F202" t="s">
        <v>1348</v>
      </c>
      <c r="G202" t="str">
        <f t="shared" si="10"/>
        <v>module:GlCC module:about_Content module:Content_GlCC . module:Content_GlCC a schema:ItemList ; schema:identifier "Content" ; schema:name "Inhalt GlCC" ; schema:itemListElement module:Content12_GlCC . module:Content12_GlCC a schema:ListItem ; schema:name "Abrechnungsmodelle und SLAs"@de ; schema:position 12 .</v>
      </c>
    </row>
    <row r="203" spans="1:7" x14ac:dyDescent="0.35">
      <c r="A203" s="11" t="str">
        <f t="shared" si="8"/>
        <v>module:GlCC</v>
      </c>
      <c r="B203" s="4" t="s">
        <v>416</v>
      </c>
      <c r="C203" s="4">
        <v>13</v>
      </c>
      <c r="D203" s="4">
        <f t="shared" si="9"/>
        <v>13</v>
      </c>
      <c r="E203" s="25" t="s">
        <v>725</v>
      </c>
      <c r="F203" t="s">
        <v>1349</v>
      </c>
      <c r="G203" t="str">
        <f t="shared" si="10"/>
        <v>module:GlCC module:about_Content module:Content_GlCC . module:Content_GlCC a schema:ItemList ; schema:identifier "Content" ; schema:name "Inhalt GlCC" ; schema:itemListElement module:Content13_GlCC . module:Content13_GlCC a schema:ListItem ; schema:name "Webservices (REST &amp; SOAP)"@de ; schema:position 13 .</v>
      </c>
    </row>
    <row r="204" spans="1:7" x14ac:dyDescent="0.35">
      <c r="A204" s="11" t="str">
        <f t="shared" si="8"/>
        <v>module:GlCC</v>
      </c>
      <c r="B204" s="4" t="s">
        <v>416</v>
      </c>
      <c r="C204" s="4">
        <v>14</v>
      </c>
      <c r="D204" s="4">
        <f t="shared" si="9"/>
        <v>14</v>
      </c>
      <c r="E204" s="25" t="s">
        <v>725</v>
      </c>
      <c r="F204" t="s">
        <v>1350</v>
      </c>
      <c r="G204" t="str">
        <f t="shared" si="10"/>
        <v>module:GlCC module:about_Content module:Content_GlCC . module:Content_GlCC a schema:ItemList ; schema:identifier "Content" ; schema:name "Inhalt GlCC" ; schema:itemListElement module:Content14_GlCC . module:Content14_GlCC a schema:ListItem ; schema:name "DCOM, .NET und JEE (Überblick)"@de ; schema:position 14 .</v>
      </c>
    </row>
    <row r="205" spans="1:7" x14ac:dyDescent="0.35">
      <c r="A205" s="11" t="str">
        <f t="shared" si="8"/>
        <v>module:GlCC</v>
      </c>
      <c r="B205" s="4" t="s">
        <v>416</v>
      </c>
      <c r="C205" s="4">
        <v>15</v>
      </c>
      <c r="D205" s="4">
        <f t="shared" si="9"/>
        <v>15</v>
      </c>
      <c r="E205" s="25" t="s">
        <v>725</v>
      </c>
      <c r="F205" t="s">
        <v>1351</v>
      </c>
      <c r="G205" t="str">
        <f t="shared" si="10"/>
        <v>module:GlCC module:about_Content module:Content_GlCC . module:Content_GlCC a schema:ItemList ; schema:identifier "Content" ; schema:name "Inhalt GlCC" ; schema:itemListElement module:Content15_GlCC . module:Content15_GlCC a schema:ListItem ; schema:name "Aktuelle Trends, z. B. Docker  "@de ; schema:position 15 .</v>
      </c>
    </row>
    <row r="206" spans="1:7" x14ac:dyDescent="0.35">
      <c r="A206" s="11" t="str">
        <f t="shared" si="8"/>
        <v>module:MiCT</v>
      </c>
      <c r="B206" s="4" t="s">
        <v>401</v>
      </c>
      <c r="C206" s="4">
        <v>1</v>
      </c>
      <c r="D206" s="4" t="str">
        <f t="shared" si="9"/>
        <v>01</v>
      </c>
      <c r="E206" s="25" t="s">
        <v>725</v>
      </c>
      <c r="F206" t="s">
        <v>1356</v>
      </c>
      <c r="G206" t="str">
        <f t="shared" si="10"/>
        <v>module:MiCT module:about_Content module:Content_MiCT . module:Content_MiCT a schema:ItemList ; schema:identifier "Content" ; schema:name "Inhalt MiCT" ; schema:itemListElement module:Content01_MiCT . module:Content01_MiCT a schema:ListItem ; schema:name "Strukturen von Steuer- und Rechenwerken und ihre technischen Eigenschaften"@de ; schema:position 1 .</v>
      </c>
    </row>
    <row r="207" spans="1:7" x14ac:dyDescent="0.35">
      <c r="A207" s="11" t="str">
        <f t="shared" si="8"/>
        <v>module:MiCT</v>
      </c>
      <c r="B207" s="4" t="s">
        <v>401</v>
      </c>
      <c r="C207" s="4">
        <v>2</v>
      </c>
      <c r="D207" s="4" t="str">
        <f t="shared" si="9"/>
        <v>02</v>
      </c>
      <c r="E207" s="25" t="s">
        <v>725</v>
      </c>
      <c r="F207" t="s">
        <v>1357</v>
      </c>
      <c r="G207" t="str">
        <f t="shared" si="10"/>
        <v>module:MiCT module:about_Content module:Content_MiCT . module:Content_MiCT a schema:ItemList ; schema:identifier "Content" ; schema:name "Inhalt MiCT" ; schema:itemListElement module:Content02_MiCT . module:Content02_MiCT a schema:ListItem ; schema:name "Registersätze"@de ; schema:position 2 .</v>
      </c>
    </row>
    <row r="208" spans="1:7" x14ac:dyDescent="0.35">
      <c r="A208" s="11" t="str">
        <f t="shared" si="8"/>
        <v>module:MiCT</v>
      </c>
      <c r="B208" s="4" t="s">
        <v>401</v>
      </c>
      <c r="C208" s="4">
        <v>3</v>
      </c>
      <c r="D208" s="4" t="str">
        <f t="shared" si="9"/>
        <v>03</v>
      </c>
      <c r="E208" s="25" t="s">
        <v>725</v>
      </c>
      <c r="F208" t="s">
        <v>1358</v>
      </c>
      <c r="G208" t="str">
        <f t="shared" si="10"/>
        <v>module:MiCT module:about_Content module:Content_MiCT . module:Content_MiCT a schema:ItemList ; schema:identifier "Content" ; schema:name "Inhalt MiCT" ; schema:itemListElement module:Content03_MiCT . module:Content03_MiCT a schema:ListItem ; schema:name "serielle und parallele Rechenwerke"@de ; schema:position 3 .</v>
      </c>
    </row>
    <row r="209" spans="1:7" x14ac:dyDescent="0.35">
      <c r="A209" s="11" t="str">
        <f t="shared" si="8"/>
        <v>module:MiCT</v>
      </c>
      <c r="B209" s="4" t="s">
        <v>401</v>
      </c>
      <c r="C209" s="4">
        <v>4</v>
      </c>
      <c r="D209" s="4" t="str">
        <f t="shared" si="9"/>
        <v>04</v>
      </c>
      <c r="E209" s="25" t="s">
        <v>725</v>
      </c>
      <c r="F209" t="s">
        <v>1359</v>
      </c>
      <c r="G209" t="str">
        <f t="shared" si="10"/>
        <v>module:MiCT module:about_Content module:Content_MiCT . module:Content_MiCT a schema:ItemList ; schema:identifier "Content" ; schema:name "Inhalt MiCT" ; schema:itemListElement module:Content04_MiCT . module:Content04_MiCT a schema:ListItem ; schema:name "Architektur und Adressierung von Halbleiterspeichern"@de ; schema:position 4 .</v>
      </c>
    </row>
    <row r="210" spans="1:7" x14ac:dyDescent="0.35">
      <c r="A210" s="11" t="str">
        <f t="shared" si="8"/>
        <v>module:MiCT</v>
      </c>
      <c r="B210" s="4" t="s">
        <v>401</v>
      </c>
      <c r="C210" s="4">
        <v>5</v>
      </c>
      <c r="D210" s="4" t="str">
        <f t="shared" si="9"/>
        <v>05</v>
      </c>
      <c r="E210" s="25" t="s">
        <v>725</v>
      </c>
      <c r="F210" t="s">
        <v>1360</v>
      </c>
      <c r="G210" t="str">
        <f t="shared" si="10"/>
        <v>module:MiCT module:about_Content module:Content_MiCT . module:Content_MiCT a schema:ItemList ; schema:identifier "Content" ; schema:name "Inhalt MiCT" ; schema:itemListElement module:Content05_MiCT . module:Content05_MiCT a schema:ListItem ; schema:name "Bussysteme und Busarbitrierung"@de ; schema:position 5 .</v>
      </c>
    </row>
    <row r="211" spans="1:7" x14ac:dyDescent="0.35">
      <c r="A211" s="11" t="str">
        <f t="shared" si="8"/>
        <v>module:MiCT</v>
      </c>
      <c r="B211" s="4" t="s">
        <v>401</v>
      </c>
      <c r="C211" s="4">
        <v>6</v>
      </c>
      <c r="D211" s="4" t="str">
        <f t="shared" si="9"/>
        <v>06</v>
      </c>
      <c r="E211" s="25" t="s">
        <v>725</v>
      </c>
      <c r="F211" t="s">
        <v>1361</v>
      </c>
      <c r="G211" t="str">
        <f t="shared" si="10"/>
        <v>module:MiCT module:about_Content module:Content_MiCT . module:Content_MiCT a schema:ItemList ; schema:identifier "Content" ; schema:name "Inhalt MiCT" ; schema:itemListElement module:Content06_MiCT . module:Content06_MiCT a schema:ListItem ; schema:name "Hardwarekonzepte für die Interrupt- und Trap-Behandlung"@de ; schema:position 6 .</v>
      </c>
    </row>
    <row r="212" spans="1:7" x14ac:dyDescent="0.35">
      <c r="A212" s="11" t="str">
        <f t="shared" si="8"/>
        <v>module:MiCT</v>
      </c>
      <c r="B212" s="4" t="s">
        <v>401</v>
      </c>
      <c r="C212" s="4">
        <v>7</v>
      </c>
      <c r="D212" s="4" t="str">
        <f t="shared" si="9"/>
        <v>07</v>
      </c>
      <c r="E212" s="25" t="s">
        <v>725</v>
      </c>
      <c r="F212" t="s">
        <v>1362</v>
      </c>
      <c r="G212" t="str">
        <f t="shared" si="10"/>
        <v>module:MiCT module:about_Content module:Content_MiCT . module:Content_MiCT a schema:ItemList ; schema:identifier "Content" ; schema:name "Inhalt MiCT" ; schema:itemListElement module:Content07_MiCT . module:Content07_MiCT a schema:ListItem ; schema:name "Massenspeicher"@de ; schema:position 7 .</v>
      </c>
    </row>
    <row r="213" spans="1:7" x14ac:dyDescent="0.35">
      <c r="A213" s="11" t="str">
        <f t="shared" ref="A213:A275" si="11">_xlfn.CONCAT("module:",B213)</f>
        <v>module:MiCT</v>
      </c>
      <c r="B213" s="4" t="s">
        <v>401</v>
      </c>
      <c r="C213" s="4">
        <v>8</v>
      </c>
      <c r="D213" s="4" t="str">
        <f t="shared" si="9"/>
        <v>08</v>
      </c>
      <c r="E213" s="25" t="s">
        <v>725</v>
      </c>
      <c r="F213" t="s">
        <v>1363</v>
      </c>
      <c r="G213" t="str">
        <f t="shared" si="10"/>
        <v>module:MiCT module:about_Content module:Content_MiCT . module:Content_MiCT a schema:ItemList ; schema:identifier "Content" ; schema:name "Inhalt MiCT" ; schema:itemListElement module:Content08_MiCT . module:Content08_MiCT a schema:ListItem ; schema:name "Computerschnittstellen und Peripheriebausteine"@de ; schema:position 8 .</v>
      </c>
    </row>
    <row r="214" spans="1:7" x14ac:dyDescent="0.35">
      <c r="A214" s="11" t="str">
        <f t="shared" si="11"/>
        <v>module:HuCI</v>
      </c>
      <c r="B214" s="4" t="s">
        <v>409</v>
      </c>
      <c r="C214" s="4">
        <v>1</v>
      </c>
      <c r="D214" s="4" t="str">
        <f t="shared" si="9"/>
        <v>01</v>
      </c>
      <c r="E214" s="25" t="s">
        <v>725</v>
      </c>
      <c r="F214" t="s">
        <v>1367</v>
      </c>
      <c r="G214" t="str">
        <f t="shared" si="10"/>
        <v>module:HuCI module:about_Content module:Content_HuCI . module:Content_HuCI a schema:ItemList ; schema:identifier "Content" ; schema:name "Inhalt HuCI" ; schema:itemListElement module:Content01_HuCI . module:Content01_HuCI a schema:ListItem ; schema:name "Geschichte der Human-Computer Interaction"@de ; schema:position 1 .</v>
      </c>
    </row>
    <row r="215" spans="1:7" x14ac:dyDescent="0.35">
      <c r="A215" s="11" t="str">
        <f t="shared" si="11"/>
        <v>module:HuCI</v>
      </c>
      <c r="B215" s="4" t="s">
        <v>409</v>
      </c>
      <c r="C215" s="4">
        <v>2</v>
      </c>
      <c r="D215" s="4" t="str">
        <f t="shared" si="9"/>
        <v>02</v>
      </c>
      <c r="E215" s="25" t="s">
        <v>725</v>
      </c>
      <c r="F215" t="s">
        <v>1368</v>
      </c>
      <c r="G215" t="str">
        <f t="shared" si="10"/>
        <v>module:HuCI module:about_Content module:Content_HuCI . module:Content_HuCI a schema:ItemList ; schema:identifier "Content" ; schema:name "Inhalt HuCI" ; schema:itemListElement module:Content02_HuCI . module:Content02_HuCI a schema:ListItem ; schema:name "Psychologische Grundlagen (Wahrnehmung, Lernen, Gedächtnis, Denken, Problemlösen, Gestaltprinzipien)"@de ; schema:position 2 .</v>
      </c>
    </row>
    <row r="216" spans="1:7" x14ac:dyDescent="0.35">
      <c r="A216" s="11" t="str">
        <f t="shared" si="11"/>
        <v>module:HuCI</v>
      </c>
      <c r="B216" s="4" t="s">
        <v>409</v>
      </c>
      <c r="C216" s="4">
        <v>3</v>
      </c>
      <c r="D216" s="4" t="str">
        <f t="shared" si="9"/>
        <v>03</v>
      </c>
      <c r="E216" s="25" t="s">
        <v>725</v>
      </c>
      <c r="F216" t="s">
        <v>1369</v>
      </c>
      <c r="G216" t="str">
        <f t="shared" si="10"/>
        <v>module:HuCI module:about_Content module:Content_HuCI . module:Content_HuCI a schema:ItemList ; schema:identifier "Content" ; schema:name "Inhalt HuCI" ; schema:itemListElement module:Content03_HuCI . module:Content03_HuCI a schema:ListItem ; schema:name "Normen &amp; Gesetze (ISO-9241, Arbeitsgestaltung, Bildschirmarbeitsplatzverordnung, Barrierefreiheit, ...)"@de ; schema:position 3 .</v>
      </c>
    </row>
    <row r="217" spans="1:7" x14ac:dyDescent="0.35">
      <c r="A217" s="11" t="str">
        <f t="shared" si="11"/>
        <v>module:HuCI</v>
      </c>
      <c r="B217" s="4" t="s">
        <v>409</v>
      </c>
      <c r="C217" s="4">
        <v>4</v>
      </c>
      <c r="D217" s="4" t="str">
        <f t="shared" si="9"/>
        <v>04</v>
      </c>
      <c r="E217" s="25" t="s">
        <v>725</v>
      </c>
      <c r="F217" t="s">
        <v>1370</v>
      </c>
      <c r="G217" t="str">
        <f t="shared" si="10"/>
        <v>module:HuCI module:about_Content module:Content_HuCI . module:Content_HuCI a schema:ItemList ; schema:identifier "Content" ; schema:name "Inhalt HuCI" ; schema:itemListElement module:Content04_HuCI . module:Content04_HuCI a schema:ListItem ; schema:name "Analyse-Techniken (Interviews, Fragebögen, Beobachtung, ...)"@de ; schema:position 4 .</v>
      </c>
    </row>
    <row r="218" spans="1:7" x14ac:dyDescent="0.35">
      <c r="A218" s="11" t="str">
        <f t="shared" si="11"/>
        <v>module:HuCI</v>
      </c>
      <c r="B218" s="4" t="s">
        <v>409</v>
      </c>
      <c r="C218" s="4">
        <v>5</v>
      </c>
      <c r="D218" s="4" t="str">
        <f t="shared" si="9"/>
        <v>05</v>
      </c>
      <c r="E218" s="25" t="s">
        <v>725</v>
      </c>
      <c r="F218" t="s">
        <v>1371</v>
      </c>
      <c r="G218" t="str">
        <f t="shared" si="10"/>
        <v>module:HuCI module:about_Content module:Content_HuCI . module:Content_HuCI a schema:ItemList ; schema:identifier "Content" ; schema:name "Inhalt HuCI" ; schema:itemListElement module:Content05_HuCI . module:Content05_HuCI a schema:ListItem ; schema:name "Gestaltung interaktiver Systeme (Visionen, Storyboards, Wireframes, Prototying, ...)"@de ; schema:position 5 .</v>
      </c>
    </row>
    <row r="219" spans="1:7" x14ac:dyDescent="0.35">
      <c r="A219" s="11" t="str">
        <f t="shared" si="11"/>
        <v>module:HuCI</v>
      </c>
      <c r="B219" s="4" t="s">
        <v>409</v>
      </c>
      <c r="C219" s="4">
        <v>6</v>
      </c>
      <c r="D219" s="4" t="str">
        <f t="shared" si="9"/>
        <v>06</v>
      </c>
      <c r="E219" s="25" t="s">
        <v>725</v>
      </c>
      <c r="F219" t="s">
        <v>1372</v>
      </c>
      <c r="G219" t="str">
        <f t="shared" si="10"/>
        <v>module:HuCI module:about_Content module:Content_HuCI . module:Content_HuCI a schema:ItemList ; schema:identifier "Content" ; schema:name "Inhalt HuCI" ; schema:itemListElement module:Content06_HuCI . module:Content06_HuCI a schema:ListItem ; schema:name "UI-Design (Systemparadigmen, Gestaltungsprinzipien, UI-Design-Patterns, ...)"@de ; schema:position 6 .</v>
      </c>
    </row>
    <row r="220" spans="1:7" x14ac:dyDescent="0.35">
      <c r="A220" s="11" t="str">
        <f t="shared" si="11"/>
        <v>module:HuCI</v>
      </c>
      <c r="B220" s="4" t="s">
        <v>409</v>
      </c>
      <c r="C220" s="4">
        <v>7</v>
      </c>
      <c r="D220" s="4" t="str">
        <f t="shared" si="9"/>
        <v>07</v>
      </c>
      <c r="E220" s="25" t="s">
        <v>725</v>
      </c>
      <c r="F220" t="s">
        <v>1373</v>
      </c>
      <c r="G220" t="str">
        <f t="shared" si="10"/>
        <v>module:HuCI module:about_Content module:Content_HuCI . module:Content_HuCI a schema:ItemList ; schema:identifier "Content" ; schema:name "Inhalt HuCI" ; schema:itemListElement module:Content07_HuCI . module:Content07_HuCI a schema:ListItem ; schema:name "Usability-Engineering (Evaluation, Usability-Tests, Auswertung, ...)"@de ; schema:position 7 .</v>
      </c>
    </row>
    <row r="221" spans="1:7" x14ac:dyDescent="0.35">
      <c r="A221" s="11" t="str">
        <f t="shared" si="11"/>
        <v>module:HuCI</v>
      </c>
      <c r="B221" s="4" t="s">
        <v>409</v>
      </c>
      <c r="C221" s="4">
        <v>8</v>
      </c>
      <c r="D221" s="4" t="str">
        <f t="shared" si="9"/>
        <v>08</v>
      </c>
      <c r="E221" s="25" t="s">
        <v>725</v>
      </c>
      <c r="F221" t="s">
        <v>1374</v>
      </c>
      <c r="G221" t="str">
        <f t="shared" si="10"/>
        <v>module:HuCI module:about_Content module:Content_HuCI . module:Content_HuCI a schema:ItemList ; schema:identifier "Content" ; schema:name "Inhalt HuCI" ; schema:itemListElement module:Content08_HuCI . module:Content08_HuCI a schema:ListItem ; schema:name "Intuitive Use, User Experience, Social Computing  "@de ; schema:position 8 .</v>
      </c>
    </row>
    <row r="222" spans="1:7" x14ac:dyDescent="0.35">
      <c r="A222" s="11" t="str">
        <f t="shared" si="11"/>
        <v>module:MiPR</v>
      </c>
      <c r="B222" s="4" t="s">
        <v>1377</v>
      </c>
      <c r="C222" s="4">
        <v>1</v>
      </c>
      <c r="D222" s="4" t="str">
        <f t="shared" si="9"/>
        <v>01</v>
      </c>
      <c r="E222" s="25" t="s">
        <v>725</v>
      </c>
      <c r="F222" t="s">
        <v>1378</v>
      </c>
      <c r="G222" t="str">
        <f t="shared" si="10"/>
        <v>module:MiPR module:about_Content module:Content_MiPR . module:Content_MiPR a schema:ItemList ; schema:identifier "Content" ; schema:name "Inhalt MiPR" ; schema:itemListElement module:Content01_MiPR . module:Content01_MiPR a schema:ListItem ; schema:name "Mikroprozessoren, Signalprozessoren und Mikrocontroller – Übersicht wesentlicher Familien mit praktischen Demonstrationen und Übungsaufgaben"@de ; schema:position 1 .</v>
      </c>
    </row>
    <row r="223" spans="1:7" x14ac:dyDescent="0.35">
      <c r="A223" s="11" t="str">
        <f t="shared" si="11"/>
        <v>module:MiPR</v>
      </c>
      <c r="B223" s="4" t="s">
        <v>1377</v>
      </c>
      <c r="C223" s="4">
        <v>2</v>
      </c>
      <c r="D223" s="4" t="str">
        <f t="shared" si="9"/>
        <v>02</v>
      </c>
      <c r="E223" s="25" t="s">
        <v>725</v>
      </c>
      <c r="F223" t="s">
        <v>1379</v>
      </c>
      <c r="G223" t="str">
        <f t="shared" si="10"/>
        <v>module:MiPR module:about_Content module:Content_MiPR . module:Content_MiPR a schema:ItemList ; schema:identifier "Content" ; schema:name "Inhalt MiPR" ; schema:itemListElement module:Content02_MiPR . module:Content02_MiPR a schema:ListItem ; schema:name "Architekturen von Prozessoren, Universalprozessoren versus Spezialprozessoren, Anforderungen aus Embedded- und MobileAnwendungen"@de ; schema:position 2 .</v>
      </c>
    </row>
    <row r="224" spans="1:7" x14ac:dyDescent="0.35">
      <c r="A224" s="11" t="str">
        <f t="shared" si="11"/>
        <v>module:MiPR</v>
      </c>
      <c r="B224" s="4" t="s">
        <v>1377</v>
      </c>
      <c r="C224" s="4">
        <v>3</v>
      </c>
      <c r="D224" s="4" t="str">
        <f t="shared" si="9"/>
        <v>03</v>
      </c>
      <c r="E224" s="25" t="s">
        <v>725</v>
      </c>
      <c r="F224" t="s">
        <v>1380</v>
      </c>
      <c r="G224" t="str">
        <f t="shared" si="10"/>
        <v>module:MiPR module:about_Content module:Content_MiPR . module:Content_MiPR a schema:ItemList ; schema:identifier "Content" ; schema:name "Inhalt MiPR" ; schema:itemListElement module:Content03_MiPR . module:Content03_MiPR a schema:ListItem ; schema:name "Schwerpunkte: 80x86-, PowerPCund ARM-Prozessoren, TMS320CxxxSignalprozessoren, C5xx- und C16xMikrocontroller; Entwicklungs- und Testwerkzeuge  "@de ; schema:position 3 .</v>
      </c>
    </row>
    <row r="225" spans="1:7" x14ac:dyDescent="0.35">
      <c r="A225" s="11" t="str">
        <f t="shared" si="11"/>
        <v>module:OpAl</v>
      </c>
      <c r="B225" s="4" t="s">
        <v>387</v>
      </c>
      <c r="C225" s="4">
        <v>1</v>
      </c>
      <c r="D225" s="4" t="str">
        <f t="shared" si="9"/>
        <v>01</v>
      </c>
      <c r="E225" s="25" t="s">
        <v>725</v>
      </c>
      <c r="F225" t="s">
        <v>1383</v>
      </c>
      <c r="G225" t="str">
        <f t="shared" si="10"/>
        <v>module:OpAl module:about_Content module:Content_OpAl . module:Content_OpAl a schema:ItemList ; schema:identifier "Content" ; schema:name "Inhalt OpAl" ; schema:itemListElement module:Content01_OpAl . module:Content01_OpAl a schema:ListItem ; schema:name "Lineare Optimierung: - Simplexverfahren, - Ganzzahlige Lineare Optimierung, - Transport- und Zuordnungsprobleme  "@de ; schema:position 1 .</v>
      </c>
    </row>
    <row r="226" spans="1:7" x14ac:dyDescent="0.35">
      <c r="A226" s="11" t="str">
        <f t="shared" si="11"/>
        <v>module:OpAl</v>
      </c>
      <c r="B226" s="4" t="s">
        <v>387</v>
      </c>
      <c r="C226" s="4">
        <v>2</v>
      </c>
      <c r="D226" s="4" t="str">
        <f t="shared" si="9"/>
        <v>02</v>
      </c>
      <c r="E226" s="25" t="s">
        <v>725</v>
      </c>
      <c r="F226" t="s">
        <v>1384</v>
      </c>
      <c r="G226" t="str">
        <f t="shared" si="10"/>
        <v>module:OpAl module:about_Content module:Content_OpAl . module:Content_OpAl a schema:ItemList ; schema:identifier "Content" ; schema:name "Inhalt OpAl" ; schema:itemListElement module:Content02_OpAl . module:Content02_OpAl a schema:ListItem ; schema:name "Optimierung in Graphen: - Minimale Spannende Bäume, - Kürzeste Pfade in Graphen, - Maximale Flüsse in Netzwerken, - Traveling Salesman Problem   "@de ; schema:position 2 .</v>
      </c>
    </row>
    <row r="227" spans="1:7" x14ac:dyDescent="0.35">
      <c r="A227" s="11" t="str">
        <f t="shared" si="11"/>
        <v>module:OpAl</v>
      </c>
      <c r="B227" s="4" t="s">
        <v>387</v>
      </c>
      <c r="C227" s="4">
        <v>3</v>
      </c>
      <c r="D227" s="4" t="str">
        <f t="shared" si="9"/>
        <v>03</v>
      </c>
      <c r="E227" s="25" t="s">
        <v>725</v>
      </c>
      <c r="F227" t="s">
        <v>1385</v>
      </c>
      <c r="G227" t="str">
        <f t="shared" si="10"/>
        <v>module:OpAl module:about_Content module:Content_OpAl . module:Content_OpAl a schema:ItemList ; schema:identifier "Content" ; schema:name "Inhalt OpAl" ; schema:itemListElement module:Content03_OpAl . module:Content03_OpAl a schema:ListItem ; schema:name "Heuristiken und Approximationsverfahren"@de ; schema:position 3 .</v>
      </c>
    </row>
    <row r="228" spans="1:7" x14ac:dyDescent="0.35">
      <c r="A228" s="11" t="str">
        <f t="shared" si="11"/>
        <v>module:OpAl</v>
      </c>
      <c r="B228" s="4" t="s">
        <v>387</v>
      </c>
      <c r="C228" s="4">
        <v>4</v>
      </c>
      <c r="D228" s="4" t="str">
        <f t="shared" si="9"/>
        <v>04</v>
      </c>
      <c r="E228" s="25" t="s">
        <v>725</v>
      </c>
      <c r="F228" t="s">
        <v>1386</v>
      </c>
      <c r="G228" t="str">
        <f t="shared" si="10"/>
        <v>module:OpAl module:about_Content module:Content_OpAl . module:Content_OpAl a schema:ItemList ; schema:identifier "Content" ; schema:name "Inhalt OpAl" ; schema:itemListElement module:Content04_OpAl . module:Content04_OpAl a schema:ListItem ; schema:name "Optimierung in Spielsituationen"@de ; schema:position 4 .</v>
      </c>
    </row>
    <row r="229" spans="1:7" x14ac:dyDescent="0.35">
      <c r="A229" s="11" t="str">
        <f t="shared" si="11"/>
        <v>module:KoPr</v>
      </c>
      <c r="B229" s="4" t="s">
        <v>378</v>
      </c>
      <c r="C229" s="4">
        <v>1</v>
      </c>
      <c r="D229" s="4" t="str">
        <f t="shared" si="9"/>
        <v>01</v>
      </c>
      <c r="E229" s="25" t="s">
        <v>725</v>
      </c>
      <c r="F229" t="s">
        <v>1391</v>
      </c>
      <c r="G229" t="str">
        <f t="shared" si="10"/>
        <v>module:KoPr module:about_Content module:Content_KoPr . module:Content_KoPr a schema:ItemList ; schema:identifier "Content" ; schema:name "Inhalt KoPr" ; schema:itemListElement module:Content01_KoPr . module:Content01_KoPr a schema:ListItem ; schema:name "Versuche auf den Gebieten der Informatik-Grundlagen und der Praktischen und Technischen Informatik, z. B.:"@de ; schema:position 1 .</v>
      </c>
    </row>
    <row r="230" spans="1:7" x14ac:dyDescent="0.35">
      <c r="A230" s="11" t="str">
        <f t="shared" si="11"/>
        <v>module:KoPr</v>
      </c>
      <c r="B230" s="4" t="s">
        <v>378</v>
      </c>
      <c r="C230" s="4">
        <v>2</v>
      </c>
      <c r="D230" s="4" t="str">
        <f t="shared" si="9"/>
        <v>02</v>
      </c>
      <c r="E230" s="25" t="s">
        <v>725</v>
      </c>
      <c r="F230" t="s">
        <v>1392</v>
      </c>
      <c r="G230" t="str">
        <f t="shared" si="10"/>
        <v>module:KoPr module:about_Content module:Content_KoPr . module:Content_KoPr a schema:ItemList ; schema:identifier "Content" ; schema:name "Inhalt KoPr" ; schema:itemListElement module:Content02_KoPr . module:Content02_KoPr a schema:ListItem ; schema:name "Portierung einer relationalen Datenbank"@de ; schema:position 2 .</v>
      </c>
    </row>
    <row r="231" spans="1:7" x14ac:dyDescent="0.35">
      <c r="A231" s="11" t="str">
        <f t="shared" si="11"/>
        <v>module:KoPr</v>
      </c>
      <c r="B231" s="4" t="s">
        <v>378</v>
      </c>
      <c r="C231" s="4">
        <v>3</v>
      </c>
      <c r="D231" s="4" t="str">
        <f t="shared" si="9"/>
        <v>03</v>
      </c>
      <c r="E231" s="25" t="s">
        <v>725</v>
      </c>
      <c r="F231" t="s">
        <v>1393</v>
      </c>
      <c r="G231" t="str">
        <f t="shared" si="10"/>
        <v>module:KoPr module:about_Content module:Content_KoPr . module:Content_KoPr a schema:ItemList ; schema:identifier "Content" ; schema:name "Inhalt KoPr" ; schema:itemListElement module:Content03_KoPr . module:Content03_KoPr a schema:ListItem ; schema:name "Bildkompression"@de ; schema:position 3 .</v>
      </c>
    </row>
    <row r="232" spans="1:7" x14ac:dyDescent="0.35">
      <c r="A232" s="11" t="str">
        <f t="shared" si="11"/>
        <v>module:KoPr</v>
      </c>
      <c r="B232" s="4" t="s">
        <v>378</v>
      </c>
      <c r="C232" s="4">
        <v>4</v>
      </c>
      <c r="D232" s="4" t="str">
        <f t="shared" si="9"/>
        <v>04</v>
      </c>
      <c r="E232" s="25" t="s">
        <v>725</v>
      </c>
      <c r="F232" t="s">
        <v>1394</v>
      </c>
      <c r="G232" t="str">
        <f t="shared" si="10"/>
        <v>module:KoPr module:about_Content module:Content_KoPr . module:Content_KoPr a schema:ItemList ; schema:identifier "Content" ; schema:name "Inhalt KoPr" ; schema:itemListElement module:Content04_KoPr . module:Content04_KoPr a schema:ListItem ; schema:name "Audio und Video"@de ; schema:position 4 .</v>
      </c>
    </row>
    <row r="233" spans="1:7" x14ac:dyDescent="0.35">
      <c r="A233" s="11" t="str">
        <f t="shared" si="11"/>
        <v>module:KoPr</v>
      </c>
      <c r="B233" s="4" t="s">
        <v>378</v>
      </c>
      <c r="C233" s="4">
        <v>5</v>
      </c>
      <c r="D233" s="4" t="str">
        <f t="shared" si="9"/>
        <v>05</v>
      </c>
      <c r="E233" s="25" t="s">
        <v>725</v>
      </c>
      <c r="F233" t="s">
        <v>1395</v>
      </c>
      <c r="G233" t="str">
        <f t="shared" si="10"/>
        <v>module:KoPr module:about_Content module:Content_KoPr . module:Content_KoPr a schema:ItemList ; schema:identifier "Content" ; schema:name "Inhalt KoPr" ; schema:itemListElement module:Content05_KoPr . module:Content05_KoPr a schema:ListItem ; schema:name "Das Ritterspiel (Yucky Chocolate)"@de ; schema:position 5 .</v>
      </c>
    </row>
    <row r="234" spans="1:7" x14ac:dyDescent="0.35">
      <c r="A234" s="11" t="str">
        <f t="shared" si="11"/>
        <v>module:KoPr</v>
      </c>
      <c r="B234" s="4" t="s">
        <v>378</v>
      </c>
      <c r="C234" s="4">
        <v>6</v>
      </c>
      <c r="D234" s="4" t="str">
        <f t="shared" si="9"/>
        <v>06</v>
      </c>
      <c r="E234" s="25" t="s">
        <v>725</v>
      </c>
      <c r="F234" t="s">
        <v>502</v>
      </c>
      <c r="G234" t="str">
        <f t="shared" si="10"/>
        <v>module:KoPr module:about_Content module:Content_KoPr . module:Content_KoPr a schema:ItemList ; schema:identifier "Content" ; schema:name "Inhalt KoPr" ; schema:itemListElement module:Content06_KoPr . module:Content06_KoPr a schema:ListItem ; schema:name "Rechnerorganisation"@de ; schema:position 6 .</v>
      </c>
    </row>
    <row r="235" spans="1:7" x14ac:dyDescent="0.35">
      <c r="A235" s="11" t="str">
        <f t="shared" si="11"/>
        <v>module:KoPr</v>
      </c>
      <c r="B235" s="4" t="s">
        <v>378</v>
      </c>
      <c r="C235" s="4">
        <v>7</v>
      </c>
      <c r="D235" s="4" t="str">
        <f t="shared" si="9"/>
        <v>07</v>
      </c>
      <c r="E235" s="25" t="s">
        <v>725</v>
      </c>
      <c r="F235" t="s">
        <v>1396</v>
      </c>
      <c r="G235" t="str">
        <f t="shared" si="10"/>
        <v>module:KoPr module:about_Content module:Content_KoPr . module:Content_KoPr a schema:ItemList ; schema:identifier "Content" ; schema:name "Inhalt KoPr" ; schema:itemListElement module:Content07_KoPr . module:Content07_KoPr a schema:ListItem ; schema:name "Digitaltechnik"@de ; schema:position 7 .</v>
      </c>
    </row>
    <row r="236" spans="1:7" x14ac:dyDescent="0.35">
      <c r="A236" s="11" t="str">
        <f t="shared" si="11"/>
        <v>module:KoPr</v>
      </c>
      <c r="B236" s="4" t="s">
        <v>378</v>
      </c>
      <c r="C236" s="4">
        <v>8</v>
      </c>
      <c r="D236" s="4" t="str">
        <f t="shared" si="9"/>
        <v>08</v>
      </c>
      <c r="E236" s="25" t="s">
        <v>725</v>
      </c>
      <c r="F236" t="s">
        <v>444</v>
      </c>
      <c r="G236" t="str">
        <f t="shared" si="10"/>
        <v>module:KoPr module:about_Content module:Content_KoPr . module:Content_KoPr a schema:ItemList ; schema:identifier "Content" ; schema:name "Inhalt KoPr" ; schema:itemListElement module:Content08_KoPr . module:Content08_KoPr a schema:ListItem ; schema:name "Computeranimation"@de ; schema:position 8 .</v>
      </c>
    </row>
    <row r="237" spans="1:7" x14ac:dyDescent="0.35">
      <c r="A237" s="11" t="str">
        <f t="shared" si="11"/>
        <v>module:KoPr</v>
      </c>
      <c r="B237" s="4" t="s">
        <v>378</v>
      </c>
      <c r="C237" s="4">
        <v>9</v>
      </c>
      <c r="D237" s="4" t="str">
        <f t="shared" si="9"/>
        <v>09</v>
      </c>
      <c r="E237" s="25" t="s">
        <v>725</v>
      </c>
      <c r="F237" t="s">
        <v>1397</v>
      </c>
      <c r="G237" t="str">
        <f t="shared" si="10"/>
        <v>module:KoPr module:about_Content module:Content_KoPr . module:Content_KoPr a schema:ItemList ; schema:identifier "Content" ; schema:name "Inhalt KoPr" ; schema:itemListElement module:Content09_KoPr . module:Content09_KoPr a schema:ListItem ; schema:name "Farbe und Ähnlichkeit von Farben in der Bildverarbeitung"@de ; schema:position 9 .</v>
      </c>
    </row>
    <row r="238" spans="1:7" x14ac:dyDescent="0.35">
      <c r="A238" s="11" t="str">
        <f t="shared" si="11"/>
        <v>module:KoPr</v>
      </c>
      <c r="B238" s="4" t="s">
        <v>378</v>
      </c>
      <c r="C238" s="4">
        <v>10</v>
      </c>
      <c r="D238" s="4">
        <f t="shared" si="9"/>
        <v>10</v>
      </c>
      <c r="E238" s="25" t="s">
        <v>725</v>
      </c>
      <c r="F238" t="s">
        <v>1398</v>
      </c>
      <c r="G238" t="str">
        <f t="shared" si="10"/>
        <v>module:KoPr module:about_Content module:Content_KoPr . module:Content_KoPr a schema:ItemList ; schema:identifier "Content" ; schema:name "Inhalt KoPr" ; schema:itemListElement module:Content10_KoPr . module:Content10_KoPr a schema:ListItem ; schema:name "Responsive Websites"@de ; schema:position 10 .</v>
      </c>
    </row>
    <row r="239" spans="1:7" x14ac:dyDescent="0.35">
      <c r="A239" s="11" t="str">
        <f t="shared" si="11"/>
        <v>module:KoPr</v>
      </c>
      <c r="B239" s="4" t="s">
        <v>378</v>
      </c>
      <c r="C239" s="4">
        <v>11</v>
      </c>
      <c r="D239" s="4">
        <f t="shared" si="9"/>
        <v>11</v>
      </c>
      <c r="E239" s="25" t="s">
        <v>725</v>
      </c>
      <c r="F239" t="s">
        <v>1399</v>
      </c>
      <c r="G239" t="str">
        <f t="shared" si="10"/>
        <v>module:KoPr module:about_Content module:Content_KoPr . module:Content_KoPr a schema:ItemList ; schema:identifier "Content" ; schema:name "Inhalt KoPr" ; schema:itemListElement module:Content11_KoPr . module:Content11_KoPr a schema:ListItem ; schema:name "Geschichten-Erzählen mit digitalen und analogenMedien"@de ; schema:position 11 .</v>
      </c>
    </row>
    <row r="240" spans="1:7" x14ac:dyDescent="0.35">
      <c r="A240" s="11" t="str">
        <f t="shared" si="11"/>
        <v>module:KoPr</v>
      </c>
      <c r="B240" s="4" t="s">
        <v>378</v>
      </c>
      <c r="C240" s="4">
        <v>12</v>
      </c>
      <c r="D240" s="4">
        <f t="shared" si="9"/>
        <v>12</v>
      </c>
      <c r="E240" s="25" t="s">
        <v>725</v>
      </c>
      <c r="F240" t="s">
        <v>1400</v>
      </c>
      <c r="G240" t="str">
        <f t="shared" si="10"/>
        <v>module:KoPr module:about_Content module:Content_KoPr . module:Content_KoPr a schema:ItemList ; schema:identifier "Content" ; schema:name "Inhalt KoPr" ; schema:itemListElement module:Content12_KoPr . module:Content12_KoPr a schema:ListItem ; schema:name "Biometrische Benutzerauthentifizierung und Hashing"@de ; schema:position 12 .</v>
      </c>
    </row>
    <row r="241" spans="1:7" x14ac:dyDescent="0.35">
      <c r="A241" s="11" t="str">
        <f t="shared" si="11"/>
        <v>module:KoPr</v>
      </c>
      <c r="B241" s="4" t="s">
        <v>378</v>
      </c>
      <c r="C241" s="4">
        <v>13</v>
      </c>
      <c r="D241" s="4">
        <f t="shared" si="9"/>
        <v>13</v>
      </c>
      <c r="E241" s="25" t="s">
        <v>725</v>
      </c>
      <c r="F241" t="s">
        <v>1401</v>
      </c>
      <c r="G241" t="str">
        <f t="shared" si="10"/>
        <v>module:KoPr module:about_Content module:Content_KoPr . module:Content_KoPr a schema:ItemList ; schema:identifier "Content" ; schema:name "Inhalt KoPr" ; schema:itemListElement module:Content13_KoPr . module:Content13_KoPr a schema:ListItem ; schema:name "K-Means in Java"@de ; schema:position 13 .</v>
      </c>
    </row>
    <row r="242" spans="1:7" x14ac:dyDescent="0.35">
      <c r="A242" s="11" t="str">
        <f t="shared" si="11"/>
        <v>module:KoPr</v>
      </c>
      <c r="B242" s="4" t="s">
        <v>378</v>
      </c>
      <c r="C242" s="4">
        <v>14</v>
      </c>
      <c r="D242" s="4">
        <f t="shared" si="9"/>
        <v>14</v>
      </c>
      <c r="E242" s="25" t="s">
        <v>725</v>
      </c>
      <c r="F242" t="s">
        <v>1402</v>
      </c>
      <c r="G242" t="str">
        <f t="shared" si="10"/>
        <v>module:KoPr module:about_Content module:Content_KoPr . module:Content_KoPr a schema:ItemList ; schema:identifier "Content" ; schema:name "Inhalt KoPr" ; schema:itemListElement module:Content14_KoPr . module:Content14_KoPr a schema:ListItem ; schema:name "Laufzeit- und Speicher-Profiling von Java-Anwendungen "@de ; schema:position 14 .</v>
      </c>
    </row>
    <row r="243" spans="1:7" x14ac:dyDescent="0.35">
      <c r="A243" s="11" t="str">
        <f t="shared" si="11"/>
        <v>module:SEIK</v>
      </c>
      <c r="B243" s="4" t="s">
        <v>367</v>
      </c>
      <c r="C243" s="4">
        <v>1</v>
      </c>
      <c r="D243" s="4" t="str">
        <f t="shared" si="9"/>
        <v>01</v>
      </c>
      <c r="E243" s="25" t="s">
        <v>725</v>
      </c>
      <c r="F243" t="s">
        <v>1406</v>
      </c>
      <c r="G243" t="str">
        <f t="shared" si="10"/>
        <v>module:SEIK module:about_Content module:Content_SEIK . module:Content_SEIK a schema:ItemList ; schema:identifier "Content" ; schema:name "Inhalt SEIK" ; schema:itemListElement module:Content01_SEIK . module:Content01_SEIK a schema:ListItem ; schema:name "Erläuterung des Begriffs Software Engineering"@de ; schema:position 1 .</v>
      </c>
    </row>
    <row r="244" spans="1:7" x14ac:dyDescent="0.35">
      <c r="A244" s="11" t="str">
        <f t="shared" si="11"/>
        <v>module:SEIK</v>
      </c>
      <c r="B244" s="4" t="s">
        <v>367</v>
      </c>
      <c r="C244" s="4">
        <v>2</v>
      </c>
      <c r="D244" s="4" t="str">
        <f t="shared" si="9"/>
        <v>02</v>
      </c>
      <c r="E244" s="25" t="s">
        <v>725</v>
      </c>
      <c r="F244" t="s">
        <v>1407</v>
      </c>
      <c r="G244" t="str">
        <f t="shared" si="10"/>
        <v>module:SEIK module:about_Content module:Content_SEIK . module:Content_SEIK a schema:ItemList ; schema:identifier "Content" ; schema:name "Inhalt SEIK" ; schema:itemListElement module:Content02_SEIK . module:Content02_SEIK a schema:ListItem ; schema:name "Einführung in Vorgehensmodelle des Software Engineering"@de ; schema:position 2 .</v>
      </c>
    </row>
    <row r="245" spans="1:7" x14ac:dyDescent="0.35">
      <c r="A245" s="11" t="str">
        <f t="shared" si="11"/>
        <v>module:SEIK</v>
      </c>
      <c r="B245" s="4" t="s">
        <v>367</v>
      </c>
      <c r="C245" s="4">
        <v>3</v>
      </c>
      <c r="D245" s="4" t="str">
        <f t="shared" si="9"/>
        <v>03</v>
      </c>
      <c r="E245" s="25" t="s">
        <v>725</v>
      </c>
      <c r="F245" t="s">
        <v>1408</v>
      </c>
      <c r="G245" t="str">
        <f t="shared" si="10"/>
        <v>module:SEIK module:about_Content module:Content_SEIK . module:Content_SEIK a schema:ItemList ; schema:identifier "Content" ; schema:name "Inhalt SEIK" ; schema:itemListElement module:Content03_SEIK . module:Content03_SEIK a schema:ListItem ; schema:name "Einführung in Requirements Engineering"@de ; schema:position 3 .</v>
      </c>
    </row>
    <row r="246" spans="1:7" x14ac:dyDescent="0.35">
      <c r="A246" s="11" t="str">
        <f t="shared" si="11"/>
        <v>module:SEIK</v>
      </c>
      <c r="B246" s="4" t="s">
        <v>367</v>
      </c>
      <c r="C246" s="4">
        <v>4</v>
      </c>
      <c r="D246" s="4" t="str">
        <f t="shared" si="9"/>
        <v>04</v>
      </c>
      <c r="E246" s="25" t="s">
        <v>725</v>
      </c>
      <c r="F246" t="s">
        <v>1409</v>
      </c>
      <c r="G246" t="str">
        <f t="shared" si="10"/>
        <v>module:SEIK module:about_Content module:Content_SEIK . module:Content_SEIK a schema:ItemList ; schema:identifier "Content" ; schema:name "Inhalt SEIK" ; schema:itemListElement module:Content04_SEIK . module:Content04_SEIK a schema:ListItem ; schema:name "Objektorientierte Modellierung (OOA und OOD) mit UML: Objektorientierte Analyse (OOA), Objektorientierte Entwurf/Design (OOD)"@de ; schema:position 4 .</v>
      </c>
    </row>
    <row r="247" spans="1:7" x14ac:dyDescent="0.35">
      <c r="A247" s="11" t="str">
        <f t="shared" si="11"/>
        <v>module:SEIK</v>
      </c>
      <c r="B247" s="4" t="s">
        <v>367</v>
      </c>
      <c r="C247" s="4">
        <v>5</v>
      </c>
      <c r="D247" s="4" t="str">
        <f t="shared" si="9"/>
        <v>05</v>
      </c>
      <c r="E247" s="25" t="s">
        <v>725</v>
      </c>
      <c r="F247" t="s">
        <v>1410</v>
      </c>
      <c r="G247" t="str">
        <f t="shared" si="10"/>
        <v>module:SEIK module:about_Content module:Content_SEIK . module:Content_SEIK a schema:ItemList ; schema:identifier "Content" ; schema:name "Inhalt SEIK" ; schema:itemListElement module:Content05_SEIK . module:Content05_SEIK a schema:ListItem ; schema:name "Entwurfsmuster"@de ; schema:position 5 .</v>
      </c>
    </row>
    <row r="248" spans="1:7" x14ac:dyDescent="0.35">
      <c r="A248" s="11" t="str">
        <f t="shared" si="11"/>
        <v>module:SEIK</v>
      </c>
      <c r="B248" s="4" t="s">
        <v>367</v>
      </c>
      <c r="C248" s="4">
        <v>6</v>
      </c>
      <c r="D248" s="4" t="str">
        <f t="shared" si="9"/>
        <v>06</v>
      </c>
      <c r="E248" s="25" t="s">
        <v>725</v>
      </c>
      <c r="F248" t="s">
        <v>1411</v>
      </c>
      <c r="G248" t="str">
        <f t="shared" si="10"/>
        <v>module:SEIK module:about_Content module:Content_SEIK . module:Content_SEIK a schema:ItemList ; schema:identifier "Content" ; schema:name "Inhalt SEIK" ; schema:itemListElement module:Content06_SEIK . module:Content06_SEIK a schema:ListItem ; schema:name "Einführung in die Software Architketur (Schichtenarchitektur) "@de ; schema:position 6 .</v>
      </c>
    </row>
    <row r="249" spans="1:7" x14ac:dyDescent="0.35">
      <c r="A249" s="11" t="str">
        <f t="shared" si="11"/>
        <v>module:AKrG</v>
      </c>
      <c r="B249" s="4" t="s">
        <v>360</v>
      </c>
      <c r="C249" s="4">
        <v>1</v>
      </c>
      <c r="D249" s="4" t="str">
        <f t="shared" si="9"/>
        <v>01</v>
      </c>
      <c r="E249" s="25" t="s">
        <v>725</v>
      </c>
      <c r="F249" t="s">
        <v>1416</v>
      </c>
      <c r="G249" t="str">
        <f t="shared" si="10"/>
        <v>module:AKrG module:about_Content module:Content_AKrG . module:Content_AKrG a schema:ItemList ; schema:identifier "Content" ; schema:name "Inhalt AKrG" ; schema:itemListElement module:Content01_AKrG . module:Content01_AKrG a schema:ListItem ; schema:name "Grundbegriffe und Ziele der Kryptographie"@de ; schema:position 1 .</v>
      </c>
    </row>
    <row r="250" spans="1:7" x14ac:dyDescent="0.35">
      <c r="A250" s="11" t="str">
        <f t="shared" si="11"/>
        <v>module:AKrG</v>
      </c>
      <c r="B250" s="4" t="s">
        <v>360</v>
      </c>
      <c r="C250" s="4">
        <v>2</v>
      </c>
      <c r="D250" s="4" t="str">
        <f t="shared" si="9"/>
        <v>02</v>
      </c>
      <c r="E250" s="25" t="s">
        <v>725</v>
      </c>
      <c r="F250" t="s">
        <v>1417</v>
      </c>
      <c r="G250" t="str">
        <f t="shared" si="10"/>
        <v>module:AKrG module:about_Content module:Content_AKrG . module:Content_AKrG a schema:ItemList ; schema:identifier "Content" ; schema:name "Inhalt AKrG" ; schema:itemListElement module:Content02_AKrG . module:Content02_AKrG a schema:ListItem ; schema:name "Symmetrische Kryptosysteme: Arbeitsweise und Einsatz am Beispiel von AES, Betriebsarten"@de ; schema:position 2 .</v>
      </c>
    </row>
    <row r="251" spans="1:7" x14ac:dyDescent="0.35">
      <c r="A251" s="11" t="str">
        <f t="shared" si="11"/>
        <v>module:AKrG</v>
      </c>
      <c r="B251" s="4" t="s">
        <v>360</v>
      </c>
      <c r="C251" s="4">
        <v>3</v>
      </c>
      <c r="D251" s="4" t="str">
        <f t="shared" si="9"/>
        <v>03</v>
      </c>
      <c r="E251" s="25" t="s">
        <v>725</v>
      </c>
      <c r="F251" t="s">
        <v>1418</v>
      </c>
      <c r="G251" t="str">
        <f t="shared" si="10"/>
        <v>module:AKrG module:about_Content module:Content_AKrG . module:Content_AKrG a schema:ItemList ; schema:identifier "Content" ; schema:name "Inhalt AKrG" ; schema:itemListElement module:Content03_AKrG . module:Content03_AKrG a schema:ListItem ; schema:name "Kryptographische Hashfunktionen"@de ; schema:position 3 .</v>
      </c>
    </row>
    <row r="252" spans="1:7" x14ac:dyDescent="0.35">
      <c r="A252" s="11" t="str">
        <f t="shared" si="11"/>
        <v>module:AKrG</v>
      </c>
      <c r="B252" s="4" t="s">
        <v>360</v>
      </c>
      <c r="C252" s="4">
        <v>4</v>
      </c>
      <c r="D252" s="4" t="str">
        <f t="shared" si="9"/>
        <v>04</v>
      </c>
      <c r="E252" s="25" t="s">
        <v>725</v>
      </c>
      <c r="F252" t="s">
        <v>1419</v>
      </c>
      <c r="G252" t="str">
        <f t="shared" si="10"/>
        <v>module:AKrG module:about_Content module:Content_AKrG . module:Content_AKrG a schema:ItemList ; schema:identifier "Content" ; schema:name "Inhalt AKrG" ; schema:itemListElement module:Content04_AKrG . module:Content04_AKrG a schema:ListItem ; schema:name "Verfahren zur Integritätssicherung"@de ; schema:position 4 .</v>
      </c>
    </row>
    <row r="253" spans="1:7" x14ac:dyDescent="0.35">
      <c r="A253" s="11" t="str">
        <f t="shared" si="11"/>
        <v>module:AKrG</v>
      </c>
      <c r="B253" s="4" t="s">
        <v>360</v>
      </c>
      <c r="C253" s="4">
        <v>5</v>
      </c>
      <c r="D253" s="4" t="str">
        <f t="shared" si="9"/>
        <v>05</v>
      </c>
      <c r="E253" s="25" t="s">
        <v>725</v>
      </c>
      <c r="F253" t="s">
        <v>1420</v>
      </c>
      <c r="G253" t="str">
        <f t="shared" si="10"/>
        <v>module:AKrG module:about_Content module:Content_AKrG . module:Content_AKrG a schema:ItemList ; schema:identifier "Content" ; schema:name "Inhalt AKrG" ; schema:itemListElement module:Content05_AKrG . module:Content05_AKrG a schema:ListItem ; schema:name "Schlüsselaustausch, z.B. Diffie-Hellman"@de ; schema:position 5 .</v>
      </c>
    </row>
    <row r="254" spans="1:7" x14ac:dyDescent="0.35">
      <c r="A254" s="11" t="str">
        <f t="shared" si="11"/>
        <v>module:AKrG</v>
      </c>
      <c r="B254" s="4" t="s">
        <v>360</v>
      </c>
      <c r="C254" s="4">
        <v>6</v>
      </c>
      <c r="D254" s="4" t="str">
        <f t="shared" si="9"/>
        <v>06</v>
      </c>
      <c r="E254" s="25" t="s">
        <v>725</v>
      </c>
      <c r="F254" t="s">
        <v>1421</v>
      </c>
      <c r="G254" t="str">
        <f t="shared" si="10"/>
        <v>module:AKrG module:about_Content module:Content_AKrG . module:Content_AKrG a schema:ItemList ; schema:identifier "Content" ; schema:name "Inhalt AKrG" ; schema:itemListElement module:Content06_AKrG . module:Content06_AKrG a schema:ListItem ; schema:name "Asymmetrische Kryptosysteme: Arbeitsweise und Einsatz am Beispiel von RSA"@de ; schema:position 6 .</v>
      </c>
    </row>
    <row r="255" spans="1:7" x14ac:dyDescent="0.35">
      <c r="A255" s="11" t="str">
        <f t="shared" si="11"/>
        <v>module:AKrG</v>
      </c>
      <c r="B255" s="4" t="s">
        <v>360</v>
      </c>
      <c r="C255" s="4">
        <v>7</v>
      </c>
      <c r="D255" s="4" t="str">
        <f t="shared" si="9"/>
        <v>07</v>
      </c>
      <c r="E255" s="25" t="s">
        <v>725</v>
      </c>
      <c r="F255" t="s">
        <v>1422</v>
      </c>
      <c r="G255" t="str">
        <f t="shared" si="10"/>
        <v>module:AKrG module:about_Content module:Content_AKrG . module:Content_AKrG a schema:ItemList ; schema:identifier "Content" ; schema:name "Inhalt AKrG" ; schema:itemListElement module:Content07_AKrG . module:Content07_AKrG a schema:ListItem ; schema:name "Digitale Signaturen und Zertifikate"@de ; schema:position 7 .</v>
      </c>
    </row>
    <row r="256" spans="1:7" x14ac:dyDescent="0.35">
      <c r="A256" s="11" t="str">
        <f t="shared" si="11"/>
        <v>module:AKrG</v>
      </c>
      <c r="B256" s="4" t="s">
        <v>360</v>
      </c>
      <c r="C256" s="4">
        <v>8</v>
      </c>
      <c r="D256" s="4" t="str">
        <f t="shared" si="9"/>
        <v>08</v>
      </c>
      <c r="E256" s="25" t="s">
        <v>725</v>
      </c>
      <c r="F256" t="s">
        <v>1423</v>
      </c>
      <c r="G256" t="str">
        <f t="shared" si="10"/>
        <v>module:AKrG module:about_Content module:Content_AKrG . module:Content_AKrG a schema:ItemList ; schema:identifier "Content" ; schema:name "Inhalt AKrG" ; schema:itemListElement module:Content08_AKrG . module:Content08_AKrG a schema:ListItem ; schema:name "Schlüsselmanagement, Web of Trust"@de ; schema:position 8 .</v>
      </c>
    </row>
    <row r="257" spans="1:7" x14ac:dyDescent="0.35">
      <c r="A257" s="11" t="str">
        <f t="shared" si="11"/>
        <v>module:AKrG</v>
      </c>
      <c r="B257" s="4" t="s">
        <v>360</v>
      </c>
      <c r="C257" s="4">
        <v>9</v>
      </c>
      <c r="D257" s="4" t="str">
        <f t="shared" si="9"/>
        <v>09</v>
      </c>
      <c r="E257" s="25" t="s">
        <v>725</v>
      </c>
      <c r="F257" t="s">
        <v>1424</v>
      </c>
      <c r="G257" t="str">
        <f t="shared" si="10"/>
        <v>module:AKrG module:about_Content module:Content_AKrG . module:Content_AKrG a schema:ItemList ; schema:identifier "Content" ; schema:name "Inhalt AKrG" ; schema:itemListElement module:Content09_AKrG . module:Content09_AKrG a schema:ListItem ; schema:name "Protokolle zur sicheren Datenübertragung (z.B. TLS, SSH)"@de ; schema:position 9 .</v>
      </c>
    </row>
    <row r="258" spans="1:7" x14ac:dyDescent="0.35">
      <c r="A258" s="11" t="str">
        <f t="shared" si="11"/>
        <v>module:AKrG</v>
      </c>
      <c r="B258" s="4" t="s">
        <v>360</v>
      </c>
      <c r="C258" s="4">
        <v>10</v>
      </c>
      <c r="D258" s="4">
        <f t="shared" ref="D258:D321" si="12">IF(C258&lt;10,_xlfn.CONCAT(0,C258),C258)</f>
        <v>10</v>
      </c>
      <c r="E258" s="25" t="s">
        <v>725</v>
      </c>
      <c r="F258" t="s">
        <v>1425</v>
      </c>
      <c r="G258" t="str">
        <f t="shared" si="10"/>
        <v>module:AKrG module:about_Content module:Content_AKrG . module:Content_AKrG a schema:ItemList ; schema:identifier "Content" ; schema:name "Inhalt AKrG" ; schema:itemListElement module:Content10_AKrG . module:Content10_AKrG a schema:ListItem ; schema:name "Verschlüsselung von Dateien und E-Mails"@de ; schema:position 10 .</v>
      </c>
    </row>
    <row r="259" spans="1:7" x14ac:dyDescent="0.35">
      <c r="A259" s="11" t="str">
        <f t="shared" si="11"/>
        <v>module:AKrG</v>
      </c>
      <c r="B259" s="4" t="s">
        <v>360</v>
      </c>
      <c r="C259" s="4">
        <v>11</v>
      </c>
      <c r="D259" s="4">
        <f t="shared" si="12"/>
        <v>11</v>
      </c>
      <c r="E259" s="25" t="s">
        <v>725</v>
      </c>
      <c r="F259" t="s">
        <v>1426</v>
      </c>
      <c r="G259" t="str">
        <f t="shared" ref="G259:G322" si="13">_xlfn.CONCAT(A259," module:about_Content module:Content_",B259," . module:Content_",B259," a schema:ItemList ; schema:identifier ",E259,"Content",E259," ; schema:name ",E259,"Inhalt ",B259,E259," ; schema:itemListElement module:Content",D259,"_",B259," . module:Content",D259,"_",B259," a schema:ListItem ; schema:name ",E259,F259,E259,"@de ; schema:position ",C259," .")</f>
        <v>module:AKrG module:about_Content module:Content_AKrG . module:Content_AKrG a schema:ItemList ; schema:identifier "Content" ; schema:name "Inhalt AKrG" ; schema:itemListElement module:Content11_AKrG . module:Content11_AKrG a schema:ListItem ; schema:name "Verschlüsselung von Datenträgern  "@de ; schema:position 11 .</v>
      </c>
    </row>
    <row r="260" spans="1:7" x14ac:dyDescent="0.35">
      <c r="A260" s="11" t="str">
        <f t="shared" si="11"/>
        <v>module:BITS</v>
      </c>
      <c r="B260" s="4" t="s">
        <v>350</v>
      </c>
      <c r="C260" s="4">
        <v>1</v>
      </c>
      <c r="D260" s="4" t="str">
        <f t="shared" si="12"/>
        <v>01</v>
      </c>
      <c r="E260" s="25" t="s">
        <v>725</v>
      </c>
      <c r="F260" t="s">
        <v>1431</v>
      </c>
      <c r="G260" t="str">
        <f t="shared" si="13"/>
        <v>module:BITS module:about_Content module:Content_BITS . module:Content_BITS a schema:ItemList ; schema:identifier "Content" ; schema:name "Inhalt BITS" ; schema:itemListElement module:Content01_BITS . module:Content01_BITS a schema:ListItem ; schema:name "Einführung, Überblick, Terminologie und Definitionen"@de ; schema:position 1 .</v>
      </c>
    </row>
    <row r="261" spans="1:7" x14ac:dyDescent="0.35">
      <c r="A261" s="11" t="str">
        <f t="shared" si="11"/>
        <v>module:BITS</v>
      </c>
      <c r="B261" s="4" t="s">
        <v>350</v>
      </c>
      <c r="C261" s="4">
        <v>2</v>
      </c>
      <c r="D261" s="4" t="str">
        <f t="shared" si="12"/>
        <v>02</v>
      </c>
      <c r="E261" s="25" t="s">
        <v>725</v>
      </c>
      <c r="F261" t="s">
        <v>1432</v>
      </c>
      <c r="G261" t="str">
        <f t="shared" si="13"/>
        <v>module:BITS module:about_Content module:Content_BITS . module:Content_BITS a schema:ItemList ; schema:identifier "Content" ; schema:name "Inhalt BITS" ; schema:itemListElement module:Content02_BITS . module:Content02_BITS a schema:ListItem ; schema:name "Mathematische und technische Grundlagen"@de ; schema:position 2 .</v>
      </c>
    </row>
    <row r="262" spans="1:7" x14ac:dyDescent="0.35">
      <c r="A262" s="11" t="str">
        <f t="shared" si="11"/>
        <v>module:BITS</v>
      </c>
      <c r="B262" s="4" t="s">
        <v>350</v>
      </c>
      <c r="C262" s="4">
        <v>3</v>
      </c>
      <c r="D262" s="4" t="str">
        <f t="shared" si="12"/>
        <v>03</v>
      </c>
      <c r="E262" s="25" t="s">
        <v>725</v>
      </c>
      <c r="F262" t="s">
        <v>1433</v>
      </c>
      <c r="G262" t="str">
        <f t="shared" si="13"/>
        <v>module:BITS module:about_Content module:Content_BITS . module:Content_BITS a schema:ItemList ; schema:identifier "Content" ; schema:name "Inhalt BITS" ; schema:itemListElement module:Content03_BITS . module:Content03_BITS a schema:ListItem ; schema:name "Fehlerraten, Erkennungsgenauigkeit und Fälschungssicherheit"@de ; schema:position 3 .</v>
      </c>
    </row>
    <row r="263" spans="1:7" x14ac:dyDescent="0.35">
      <c r="A263" s="11" t="str">
        <f t="shared" si="11"/>
        <v>module:BITS</v>
      </c>
      <c r="B263" s="4" t="s">
        <v>350</v>
      </c>
      <c r="C263" s="4">
        <v>4</v>
      </c>
      <c r="D263" s="4" t="str">
        <f t="shared" si="12"/>
        <v>04</v>
      </c>
      <c r="E263" s="25" t="s">
        <v>725</v>
      </c>
      <c r="F263" t="s">
        <v>1434</v>
      </c>
      <c r="G263" t="str">
        <f t="shared" si="13"/>
        <v>module:BITS module:about_Content module:Content_BITS . module:Content_BITS a schema:ItemList ; schema:identifier "Content" ; schema:name "Inhalt BITS" ; schema:itemListElement module:Content04_BITS . module:Content04_BITS a schema:ListItem ; schema:name "Anwendungen, Verfahren und Eigenschaften ausgewählter biometrischer Modalitäten (unimodal)"@de ; schema:position 4 .</v>
      </c>
    </row>
    <row r="264" spans="1:7" x14ac:dyDescent="0.35">
      <c r="A264" s="11" t="str">
        <f t="shared" si="11"/>
        <v>module:BITS</v>
      </c>
      <c r="B264" s="4" t="s">
        <v>350</v>
      </c>
      <c r="C264" s="4">
        <v>5</v>
      </c>
      <c r="D264" s="4" t="str">
        <f t="shared" si="12"/>
        <v>05</v>
      </c>
      <c r="E264" s="25" t="s">
        <v>725</v>
      </c>
      <c r="F264" t="s">
        <v>1435</v>
      </c>
      <c r="G264" t="str">
        <f t="shared" si="13"/>
        <v>module:BITS module:about_Content module:Content_BITS . module:Content_BITS a schema:ItemList ; schema:identifier "Content" ; schema:name "Inhalt BITS" ; schema:itemListElement module:Content05_BITS . module:Content05_BITS a schema:ListItem ; schema:name "verhaltensbasierte Ansätze: Sprache, Handschrift, Gangarterkennung, Tastaturanschlagcharakteristik, Lippenbewegung, audio-visuelle Sprechererkennung"@de ; schema:position 5 .</v>
      </c>
    </row>
    <row r="265" spans="1:7" x14ac:dyDescent="0.35">
      <c r="A265" s="11" t="str">
        <f t="shared" si="11"/>
        <v>module:BITS</v>
      </c>
      <c r="B265" s="4" t="s">
        <v>350</v>
      </c>
      <c r="C265" s="4">
        <v>6</v>
      </c>
      <c r="D265" s="4" t="str">
        <f t="shared" si="12"/>
        <v>06</v>
      </c>
      <c r="E265" s="25" t="s">
        <v>725</v>
      </c>
      <c r="F265" t="s">
        <v>1436</v>
      </c>
      <c r="G265" t="str">
        <f t="shared" si="13"/>
        <v>module:BITS module:about_Content module:Content_BITS . module:Content_BITS a schema:ItemList ; schema:identifier "Content" ; schema:name "Inhalt BITS" ; schema:itemListElement module:Content06_BITS . module:Content06_BITS a schema:ListItem ; schema:name "physiologische Ansätze: Iris, Gesicht, Hand, Ohr, Retina"@de ; schema:position 6 .</v>
      </c>
    </row>
    <row r="266" spans="1:7" x14ac:dyDescent="0.35">
      <c r="A266" s="11" t="str">
        <f t="shared" si="11"/>
        <v>module:BITS</v>
      </c>
      <c r="B266" s="4" t="s">
        <v>350</v>
      </c>
      <c r="C266" s="4">
        <v>7</v>
      </c>
      <c r="D266" s="4" t="str">
        <f t="shared" si="12"/>
        <v>07</v>
      </c>
      <c r="E266" s="25" t="s">
        <v>725</v>
      </c>
      <c r="F266" t="s">
        <v>1437</v>
      </c>
      <c r="G266" t="str">
        <f t="shared" si="13"/>
        <v>module:BITS module:about_Content module:Content_BITS . module:Content_BITS a schema:ItemList ; schema:identifier "Content" ; schema:name "Inhalt BITS" ; schema:itemListElement module:Content07_BITS . module:Content07_BITS a schema:ListItem ; schema:name "Multimodale biometrische Fusion von multifaktoralen zu multibiometrischen Verfahren: multimodal, multialgorithmisch, multisensorial, multipresentation"@de ; schema:position 7 .</v>
      </c>
    </row>
    <row r="267" spans="1:7" x14ac:dyDescent="0.35">
      <c r="A267" s="11" t="str">
        <f t="shared" si="11"/>
        <v>module:BITS</v>
      </c>
      <c r="B267" s="4" t="s">
        <v>350</v>
      </c>
      <c r="C267" s="4">
        <v>8</v>
      </c>
      <c r="D267" s="4" t="str">
        <f t="shared" si="12"/>
        <v>08</v>
      </c>
      <c r="E267" s="25" t="s">
        <v>725</v>
      </c>
      <c r="F267" t="s">
        <v>1438</v>
      </c>
      <c r="G267" t="str">
        <f t="shared" si="13"/>
        <v>module:BITS module:about_Content module:Content_BITS . module:Content_BITS a schema:ItemList ; schema:identifier "Content" ; schema:name "Inhalt BITS" ; schema:itemListElement module:Content08_BITS . module:Content08_BITS a schema:ListItem ; schema:name "Evaluation and Benchmarking von Biometriesystemen"@de ; schema:position 8 .</v>
      </c>
    </row>
    <row r="268" spans="1:7" x14ac:dyDescent="0.35">
      <c r="A268" s="11" t="str">
        <f t="shared" si="11"/>
        <v>module:BITS</v>
      </c>
      <c r="B268" s="4" t="s">
        <v>350</v>
      </c>
      <c r="C268" s="4">
        <v>9</v>
      </c>
      <c r="D268" s="4" t="str">
        <f t="shared" si="12"/>
        <v>09</v>
      </c>
      <c r="E268" s="25" t="s">
        <v>725</v>
      </c>
      <c r="F268" t="s">
        <v>1439</v>
      </c>
      <c r="G268" t="str">
        <f t="shared" si="13"/>
        <v>module:BITS module:about_Content module:Content_BITS . module:Content_BITS a schema:ItemList ; schema:identifier "Content" ; schema:name "Inhalt BITS" ; schema:itemListElement module:Content09_BITS . module:Content09_BITS a schema:ListItem ; schema:name "Standardisierung in der Biometrie  "@de ; schema:position 9 .</v>
      </c>
    </row>
    <row r="269" spans="1:7" x14ac:dyDescent="0.35">
      <c r="A269" s="11" t="str">
        <f t="shared" si="11"/>
        <v>module:CoGr</v>
      </c>
      <c r="B269" s="4" t="s">
        <v>342</v>
      </c>
      <c r="C269" s="4">
        <v>1</v>
      </c>
      <c r="D269" s="4" t="str">
        <f t="shared" si="12"/>
        <v>01</v>
      </c>
      <c r="E269" s="25" t="s">
        <v>725</v>
      </c>
      <c r="F269" t="s">
        <v>1444</v>
      </c>
      <c r="G269" t="str">
        <f t="shared" si="13"/>
        <v>module:CoGr module:about_Content module:Content_CoGr . module:Content_CoGr a schema:ItemList ; schema:identifier "Content" ; schema:name "Inhalt CoGr" ; schema:itemListElement module:Content01_CoGr . module:Content01_CoGr a schema:ListItem ; schema:name "Einführung"@de ; schema:position 1 .</v>
      </c>
    </row>
    <row r="270" spans="1:7" x14ac:dyDescent="0.35">
      <c r="A270" s="11" t="str">
        <f t="shared" si="11"/>
        <v>module:CoGr</v>
      </c>
      <c r="B270" s="4" t="s">
        <v>342</v>
      </c>
      <c r="C270" s="4">
        <v>2</v>
      </c>
      <c r="D270" s="4" t="str">
        <f t="shared" si="12"/>
        <v>02</v>
      </c>
      <c r="E270" s="25" t="s">
        <v>725</v>
      </c>
      <c r="F270" t="s">
        <v>1445</v>
      </c>
      <c r="G270" t="str">
        <f t="shared" si="13"/>
        <v>module:CoGr module:about_Content module:Content_CoGr . module:Content_CoGr a schema:ItemList ; schema:identifier "Content" ; schema:name "Inhalt CoGr" ; schema:itemListElement module:Content02_CoGr . module:Content02_CoGr a schema:ListItem ; schema:name "Soft- und Hardwarekomponenten der Computergraphik"@de ; schema:position 2 .</v>
      </c>
    </row>
    <row r="271" spans="1:7" x14ac:dyDescent="0.35">
      <c r="A271" s="11" t="str">
        <f t="shared" si="11"/>
        <v>module:CoGr</v>
      </c>
      <c r="B271" s="4" t="s">
        <v>342</v>
      </c>
      <c r="C271" s="4">
        <v>3</v>
      </c>
      <c r="D271" s="4" t="str">
        <f t="shared" si="12"/>
        <v>03</v>
      </c>
      <c r="E271" s="25" t="s">
        <v>725</v>
      </c>
      <c r="F271" t="s">
        <v>1446</v>
      </c>
      <c r="G271" t="str">
        <f t="shared" si="13"/>
        <v>module:CoGr module:about_Content module:Content_CoGr . module:Content_CoGr a schema:ItemList ; schema:identifier "Content" ; schema:name "Inhalt CoGr" ; schema:itemListElement module:Content03_CoGr . module:Content03_CoGr a schema:ListItem ; schema:name "Methoden der Rastergraphik"@de ; schema:position 3 .</v>
      </c>
    </row>
    <row r="272" spans="1:7" x14ac:dyDescent="0.35">
      <c r="A272" s="11" t="str">
        <f t="shared" si="11"/>
        <v>module:CoGr</v>
      </c>
      <c r="B272" s="4" t="s">
        <v>342</v>
      </c>
      <c r="C272" s="4">
        <v>4</v>
      </c>
      <c r="D272" s="4" t="str">
        <f t="shared" si="12"/>
        <v>04</v>
      </c>
      <c r="E272" s="25" t="s">
        <v>725</v>
      </c>
      <c r="F272" t="s">
        <v>1447</v>
      </c>
      <c r="G272" t="str">
        <f t="shared" si="13"/>
        <v>module:CoGr module:about_Content module:Content_CoGr . module:Content_CoGr a schema:ItemList ; schema:identifier "Content" ; schema:name "Inhalt CoGr" ; schema:itemListElement module:Content04_CoGr . module:Content04_CoGr a schema:ListItem ; schema:name "2D-Transformationen"@de ; schema:position 4 .</v>
      </c>
    </row>
    <row r="273" spans="1:7" x14ac:dyDescent="0.35">
      <c r="A273" s="11" t="str">
        <f t="shared" si="11"/>
        <v>module:CoGr</v>
      </c>
      <c r="B273" s="4" t="s">
        <v>342</v>
      </c>
      <c r="C273" s="4">
        <v>5</v>
      </c>
      <c r="D273" s="4" t="str">
        <f t="shared" si="12"/>
        <v>05</v>
      </c>
      <c r="E273" s="25" t="s">
        <v>725</v>
      </c>
      <c r="F273" t="s">
        <v>1448</v>
      </c>
      <c r="G273" t="str">
        <f t="shared" si="13"/>
        <v>module:CoGr module:about_Content module:Content_CoGr . module:Content_CoGr a schema:ItemList ; schema:identifier "Content" ; schema:name "Inhalt CoGr" ; schema:itemListElement module:Content05_CoGr . module:Content05_CoGr a schema:ListItem ; schema:name "3D-Transformationen"@de ; schema:position 5 .</v>
      </c>
    </row>
    <row r="274" spans="1:7" x14ac:dyDescent="0.35">
      <c r="A274" s="11" t="str">
        <f t="shared" si="11"/>
        <v>module:CoGr</v>
      </c>
      <c r="B274" s="4" t="s">
        <v>342</v>
      </c>
      <c r="C274" s="4">
        <v>6</v>
      </c>
      <c r="D274" s="4" t="str">
        <f t="shared" si="12"/>
        <v>06</v>
      </c>
      <c r="E274" s="25" t="s">
        <v>725</v>
      </c>
      <c r="F274" t="s">
        <v>1449</v>
      </c>
      <c r="G274" t="str">
        <f t="shared" si="13"/>
        <v>module:CoGr module:about_Content module:Content_CoGr . module:Content_CoGr a schema:ItemList ; schema:identifier "Content" ; schema:name "Inhalt CoGr" ; schema:itemListElement module:Content06_CoGr . module:Content06_CoGr a schema:ListItem ; schema:name "Kurven und Flächen"@de ; schema:position 6 .</v>
      </c>
    </row>
    <row r="275" spans="1:7" x14ac:dyDescent="0.35">
      <c r="A275" s="11" t="str">
        <f t="shared" si="11"/>
        <v>module:CoGr</v>
      </c>
      <c r="B275" s="4" t="s">
        <v>342</v>
      </c>
      <c r="C275" s="4">
        <v>7</v>
      </c>
      <c r="D275" s="4" t="str">
        <f t="shared" si="12"/>
        <v>07</v>
      </c>
      <c r="E275" s="25" t="s">
        <v>725</v>
      </c>
      <c r="F275" t="s">
        <v>1450</v>
      </c>
      <c r="G275" t="str">
        <f t="shared" si="13"/>
        <v>module:CoGr module:about_Content module:Content_CoGr . module:Content_CoGr a schema:ItemList ; schema:identifier "Content" ; schema:name "Inhalt CoGr" ; schema:itemListElement module:Content07_CoGr . module:Content07_CoGr a schema:ListItem ; schema:name "Projektionen"@de ; schema:position 7 .</v>
      </c>
    </row>
    <row r="276" spans="1:7" x14ac:dyDescent="0.35">
      <c r="A276" s="11" t="str">
        <f t="shared" ref="A276:A339" si="14">_xlfn.CONCAT("module:",B276)</f>
        <v>module:CoGr</v>
      </c>
      <c r="B276" s="4" t="s">
        <v>342</v>
      </c>
      <c r="C276" s="4">
        <v>8</v>
      </c>
      <c r="D276" s="4" t="str">
        <f t="shared" si="12"/>
        <v>08</v>
      </c>
      <c r="E276" s="25" t="s">
        <v>725</v>
      </c>
      <c r="F276" t="s">
        <v>1451</v>
      </c>
      <c r="G276" t="str">
        <f t="shared" si="13"/>
        <v>module:CoGr module:about_Content module:Content_CoGr . module:Content_CoGr a schema:ItemList ; schema:identifier "Content" ; schema:name "Inhalt CoGr" ; schema:itemListElement module:Content08_CoGr . module:Content08_CoGr a schema:ListItem ; schema:name "3D-Repräsentation von Objekten"@de ; schema:position 8 .</v>
      </c>
    </row>
    <row r="277" spans="1:7" x14ac:dyDescent="0.35">
      <c r="A277" s="11" t="str">
        <f t="shared" si="14"/>
        <v>module:CoGr</v>
      </c>
      <c r="B277" s="4" t="s">
        <v>342</v>
      </c>
      <c r="C277" s="4">
        <v>9</v>
      </c>
      <c r="D277" s="4" t="str">
        <f t="shared" si="12"/>
        <v>09</v>
      </c>
      <c r="E277" s="25" t="s">
        <v>725</v>
      </c>
      <c r="F277" t="s">
        <v>1452</v>
      </c>
      <c r="G277" t="str">
        <f t="shared" si="13"/>
        <v>module:CoGr module:about_Content module:Content_CoGr . module:Content_CoGr a schema:ItemList ; schema:identifier "Content" ; schema:name "Inhalt CoGr" ; schema:itemListElement module:Content09_CoGr . module:Content09_CoGr a schema:ListItem ; schema:name "Sichtbarkeitsbestimmung"@de ; schema:position 9 .</v>
      </c>
    </row>
    <row r="278" spans="1:7" x14ac:dyDescent="0.35">
      <c r="A278" s="11" t="str">
        <f t="shared" si="14"/>
        <v>module:CoGr</v>
      </c>
      <c r="B278" s="4" t="s">
        <v>342</v>
      </c>
      <c r="C278" s="4">
        <v>10</v>
      </c>
      <c r="D278" s="4">
        <f t="shared" si="12"/>
        <v>10</v>
      </c>
      <c r="E278" s="25" t="s">
        <v>725</v>
      </c>
      <c r="F278" t="s">
        <v>1453</v>
      </c>
      <c r="G278" t="str">
        <f t="shared" si="13"/>
        <v>module:CoGr module:about_Content module:Content_CoGr . module:Content_CoGr a schema:ItemList ; schema:identifier "Content" ; schema:name "Inhalt CoGr" ; schema:itemListElement module:Content10_CoGr . module:Content10_CoGr a schema:ListItem ; schema:name "Farbe"@de ; schema:position 10 .</v>
      </c>
    </row>
    <row r="279" spans="1:7" x14ac:dyDescent="0.35">
      <c r="A279" s="11" t="str">
        <f t="shared" si="14"/>
        <v>module:CoGr</v>
      </c>
      <c r="B279" s="4" t="s">
        <v>342</v>
      </c>
      <c r="C279" s="4">
        <v>11</v>
      </c>
      <c r="D279" s="4">
        <f t="shared" si="12"/>
        <v>11</v>
      </c>
      <c r="E279" s="25" t="s">
        <v>725</v>
      </c>
      <c r="F279" t="s">
        <v>1454</v>
      </c>
      <c r="G279" t="str">
        <f t="shared" si="13"/>
        <v>module:CoGr module:about_Content module:Content_CoGr . module:Content_CoGr a schema:ItemList ; schema:identifier "Content" ; schema:name "Inhalt CoGr" ; schema:itemListElement module:Content11_CoGr . module:Content11_CoGr a schema:ListItem ; schema:name "Wirklichkeitsnahe Darstellung "@de ; schema:position 11 .</v>
      </c>
    </row>
    <row r="280" spans="1:7" x14ac:dyDescent="0.35">
      <c r="A280" s="11" t="str">
        <f t="shared" si="14"/>
        <v>module:CNPr</v>
      </c>
      <c r="B280" s="4" t="s">
        <v>333</v>
      </c>
      <c r="C280" s="4">
        <v>1</v>
      </c>
      <c r="D280" s="4" t="str">
        <f t="shared" si="12"/>
        <v>01</v>
      </c>
      <c r="E280" s="25" t="s">
        <v>725</v>
      </c>
      <c r="F280" t="s">
        <v>1461</v>
      </c>
      <c r="G280" t="str">
        <f t="shared" si="13"/>
        <v>module:CNPr module:about_Content module:Content_CNPr . module:Content_CNPr a schema:ItemList ; schema:identifier "Content" ; schema:name "Inhalt CNPr" ; schema:itemListElement module:Content01_CNPr . module:Content01_CNPr a schema:ListItem ; schema:name "Grundlegende Konzepte von .NET und der aktuellen Windows-Version,"@de ; schema:position 1 .</v>
      </c>
    </row>
    <row r="281" spans="1:7" x14ac:dyDescent="0.35">
      <c r="A281" s="11" t="str">
        <f t="shared" si="14"/>
        <v>module:CNPr</v>
      </c>
      <c r="B281" s="4" t="s">
        <v>333</v>
      </c>
      <c r="C281" s="4">
        <v>2</v>
      </c>
      <c r="D281" s="4" t="str">
        <f t="shared" si="12"/>
        <v>02</v>
      </c>
      <c r="E281" s="25" t="s">
        <v>725</v>
      </c>
      <c r="F281" t="s">
        <v>1462</v>
      </c>
      <c r="G281" t="str">
        <f t="shared" si="13"/>
        <v>module:CNPr module:about_Content module:Content_CNPr . module:Content_CNPr a schema:ItemList ; schema:identifier "Content" ; schema:name "Inhalt CNPr" ; schema:itemListElement module:Content02_CNPr . module:Content02_CNPr a schema:ListItem ; schema:name "Einführung in die Programmiersprachen C# und XAML und die entsprechenden Entwicklungsumgebungen."@de ; schema:position 2 .</v>
      </c>
    </row>
    <row r="282" spans="1:7" x14ac:dyDescent="0.35">
      <c r="A282" s="11" t="str">
        <f t="shared" si="14"/>
        <v>module:CNPr</v>
      </c>
      <c r="B282" s="4" t="s">
        <v>333</v>
      </c>
      <c r="C282" s="4">
        <v>3</v>
      </c>
      <c r="D282" s="4" t="str">
        <f t="shared" si="12"/>
        <v>03</v>
      </c>
      <c r="E282" s="25" t="s">
        <v>725</v>
      </c>
      <c r="F282" t="s">
        <v>1463</v>
      </c>
      <c r="G282" t="str">
        <f t="shared" si="13"/>
        <v>module:CNPr module:about_Content module:Content_CNPr . module:Content_CNPr a schema:ItemList ; schema:identifier "Content" ; schema:name "Inhalt CNPr" ; schema:itemListElement module:Content03_CNPr . module:Content03_CNPr a schema:ListItem ; schema:name "Einführung in die Bibliotheken und die Werkzeuge der Anwendungsprogrammierung unter .NET, Windows und Windows Phone. "@de ; schema:position 3 .</v>
      </c>
    </row>
    <row r="283" spans="1:7" x14ac:dyDescent="0.35">
      <c r="A283" s="11" t="str">
        <f t="shared" si="14"/>
        <v>module:DBPr</v>
      </c>
      <c r="B283" s="4" t="s">
        <v>326</v>
      </c>
      <c r="C283" s="4">
        <v>1</v>
      </c>
      <c r="D283" s="4" t="str">
        <f t="shared" si="12"/>
        <v>01</v>
      </c>
      <c r="E283" s="25" t="s">
        <v>725</v>
      </c>
      <c r="F283" t="s">
        <v>1469</v>
      </c>
      <c r="G283" t="str">
        <f t="shared" si="13"/>
        <v>module:DBPr module:about_Content module:Content_DBPr . module:Content_DBPr a schema:ItemList ; schema:identifier "Content" ; schema:name "Inhalt DBPr" ; schema:itemListElement module:Content01_DBPr . module:Content01_DBPr a schema:ListItem ; schema:name "Integritätssicherung vs. Performanz"@de ; schema:position 1 .</v>
      </c>
    </row>
    <row r="284" spans="1:7" x14ac:dyDescent="0.35">
      <c r="A284" s="11" t="str">
        <f t="shared" si="14"/>
        <v>module:DBPr</v>
      </c>
      <c r="B284" s="4" t="s">
        <v>326</v>
      </c>
      <c r="C284" s="4">
        <v>2</v>
      </c>
      <c r="D284" s="4" t="str">
        <f t="shared" si="12"/>
        <v>02</v>
      </c>
      <c r="E284" s="25" t="s">
        <v>725</v>
      </c>
      <c r="F284" t="s">
        <v>1470</v>
      </c>
      <c r="G284" t="str">
        <f t="shared" si="13"/>
        <v>module:DBPr module:about_Content module:Content_DBPr . module:Content_DBPr a schema:ItemList ; schema:identifier "Content" ; schema:name "Inhalt DBPr" ; schema:itemListElement module:Content02_DBPr . module:Content02_DBPr a schema:ListItem ; schema:name "Entwurf von Datenbanken: Integritätssicherung und Schema Tuning"@de ; schema:position 2 .</v>
      </c>
    </row>
    <row r="285" spans="1:7" x14ac:dyDescent="0.35">
      <c r="A285" s="11" t="str">
        <f t="shared" si="14"/>
        <v>module:DBPr</v>
      </c>
      <c r="B285" s="4" t="s">
        <v>326</v>
      </c>
      <c r="C285" s="4">
        <v>3</v>
      </c>
      <c r="D285" s="4" t="str">
        <f t="shared" si="12"/>
        <v>03</v>
      </c>
      <c r="E285" s="25" t="s">
        <v>725</v>
      </c>
      <c r="F285" t="s">
        <v>1471</v>
      </c>
      <c r="G285" t="str">
        <f t="shared" si="13"/>
        <v>module:DBPr module:about_Content module:Content_DBPr . module:Content_DBPr a schema:ItemList ; schema:identifier "Content" ; schema:name "Inhalt DBPr" ; schema:itemListElement module:Content03_DBPr . module:Content03_DBPr a schema:ListItem ; schema:name "Trigger und Stored Procedures"@de ; schema:position 3 .</v>
      </c>
    </row>
    <row r="286" spans="1:7" x14ac:dyDescent="0.35">
      <c r="A286" s="11" t="str">
        <f t="shared" si="14"/>
        <v>module:DBPr</v>
      </c>
      <c r="B286" s="4" t="s">
        <v>326</v>
      </c>
      <c r="C286" s="4">
        <v>4</v>
      </c>
      <c r="D286" s="4" t="str">
        <f t="shared" si="12"/>
        <v>04</v>
      </c>
      <c r="E286" s="25" t="s">
        <v>725</v>
      </c>
      <c r="F286" t="s">
        <v>1472</v>
      </c>
      <c r="G286" t="str">
        <f t="shared" si="13"/>
        <v>module:DBPr module:about_Content module:Content_DBPr . module:Content_DBPr a schema:ItemList ; schema:identifier "Content" ; schema:name "Inhalt DBPr" ; schema:itemListElement module:Content04_DBPr . module:Content04_DBPr a schema:ListItem ; schema:name "Entwicklung von Datenbankanwendungen, speziell in Java: JDBC und JPA"@de ; schema:position 4 .</v>
      </c>
    </row>
    <row r="287" spans="1:7" x14ac:dyDescent="0.35">
      <c r="A287" s="11" t="str">
        <f t="shared" si="14"/>
        <v>module:DBPr</v>
      </c>
      <c r="B287" s="4" t="s">
        <v>326</v>
      </c>
      <c r="C287" s="4">
        <v>5</v>
      </c>
      <c r="D287" s="4" t="str">
        <f t="shared" si="12"/>
        <v>05</v>
      </c>
      <c r="E287" s="25" t="s">
        <v>725</v>
      </c>
      <c r="F287" t="s">
        <v>1473</v>
      </c>
      <c r="G287" t="str">
        <f t="shared" si="13"/>
        <v>module:DBPr module:about_Content module:Content_DBPr . module:Content_DBPr a schema:ItemList ; schema:identifier "Content" ; schema:name "Inhalt DBPr" ; schema:itemListElement module:Content05_DBPr . module:Content05_DBPr a schema:ListItem ; schema:name "Datenbanken in mobilen Anwendungen, insb. SQLite"@de ; schema:position 5 .</v>
      </c>
    </row>
    <row r="288" spans="1:7" x14ac:dyDescent="0.35">
      <c r="A288" s="11" t="str">
        <f t="shared" si="14"/>
        <v>module:DBPr</v>
      </c>
      <c r="B288" s="4" t="s">
        <v>326</v>
      </c>
      <c r="C288" s="4">
        <v>6</v>
      </c>
      <c r="D288" s="4" t="str">
        <f t="shared" si="12"/>
        <v>06</v>
      </c>
      <c r="E288" s="25" t="s">
        <v>725</v>
      </c>
      <c r="F288" t="s">
        <v>1474</v>
      </c>
      <c r="G288" t="str">
        <f t="shared" si="13"/>
        <v>module:DBPr module:about_Content module:Content_DBPr . module:Content_DBPr a schema:ItemList ; schema:identifier "Content" ; schema:name "Inhalt DBPr" ; schema:itemListElement module:Content06_DBPr . module:Content06_DBPr a schema:ListItem ; schema:name "Charakteristika von NoSQL-Datenbanken, CAP-Theorem"@de ; schema:position 6 .</v>
      </c>
    </row>
    <row r="289" spans="1:7" x14ac:dyDescent="0.35">
      <c r="A289" s="11" t="str">
        <f t="shared" si="14"/>
        <v>module:DBPr</v>
      </c>
      <c r="B289" s="4" t="s">
        <v>326</v>
      </c>
      <c r="C289" s="4">
        <v>7</v>
      </c>
      <c r="D289" s="4" t="str">
        <f t="shared" si="12"/>
        <v>07</v>
      </c>
      <c r="E289" s="25" t="s">
        <v>725</v>
      </c>
      <c r="F289" t="s">
        <v>1475</v>
      </c>
      <c r="G289" t="str">
        <f t="shared" si="13"/>
        <v>module:DBPr module:about_Content module:Content_DBPr . module:Content_DBPr a schema:ItemList ; schema:identifier "Content" ; schema:name "Inhalt DBPr" ; schema:itemListElement module:Content07_DBPr . module:Content07_DBPr a schema:ListItem ; schema:name "Anwendungsentwicklung mit JSON-basierten dokumentorientierten NoSQL-Datenbanken"@de ; schema:position 7 .</v>
      </c>
    </row>
    <row r="290" spans="1:7" x14ac:dyDescent="0.35">
      <c r="A290" s="11" t="str">
        <f t="shared" si="14"/>
        <v>module:DBPr</v>
      </c>
      <c r="B290" s="4" t="s">
        <v>326</v>
      </c>
      <c r="C290" s="4">
        <v>8</v>
      </c>
      <c r="D290" s="4" t="str">
        <f t="shared" si="12"/>
        <v>08</v>
      </c>
      <c r="E290" s="25" t="s">
        <v>725</v>
      </c>
      <c r="F290" t="s">
        <v>1476</v>
      </c>
      <c r="G290" t="str">
        <f t="shared" si="13"/>
        <v>module:DBPr module:about_Content module:Content_DBPr . module:Content_DBPr a schema:ItemList ; schema:identifier "Content" ; schema:name "Inhalt DBPr" ; schema:itemListElement module:Content08_DBPr . module:Content08_DBPr a schema:ListItem ; schema:name "Transaktionen, speziell Transaktionslevel im Mehrbenutzerbetrieb"@de ; schema:position 8 .</v>
      </c>
    </row>
    <row r="291" spans="1:7" x14ac:dyDescent="0.35">
      <c r="A291" s="11" t="str">
        <f t="shared" si="14"/>
        <v>module:DBPr</v>
      </c>
      <c r="B291" s="4" t="s">
        <v>326</v>
      </c>
      <c r="C291" s="4">
        <v>9</v>
      </c>
      <c r="D291" s="4" t="str">
        <f t="shared" si="12"/>
        <v>09</v>
      </c>
      <c r="E291" s="25" t="s">
        <v>725</v>
      </c>
      <c r="F291" t="s">
        <v>1477</v>
      </c>
      <c r="G291" t="str">
        <f t="shared" si="13"/>
        <v>module:DBPr module:about_Content module:Content_DBPr . module:Content_DBPr a schema:ItemList ; schema:identifier "Content" ; schema:name "Inhalt DBPr" ; schema:itemListElement module:Content09_DBPr . module:Content09_DBPr a schema:ListItem ; schema:name "Verwendung von Sekundärindizes beim Tuning von Datenbanken "@de ; schema:position 9 .</v>
      </c>
    </row>
    <row r="292" spans="1:7" x14ac:dyDescent="0.35">
      <c r="A292" s="11" t="str">
        <f t="shared" si="14"/>
        <v>module:DaVi</v>
      </c>
      <c r="B292" s="4" t="s">
        <v>318</v>
      </c>
      <c r="C292" s="4">
        <v>1</v>
      </c>
      <c r="D292" s="4" t="str">
        <f t="shared" si="12"/>
        <v>01</v>
      </c>
      <c r="E292" s="25" t="s">
        <v>725</v>
      </c>
      <c r="F292" t="s">
        <v>1482</v>
      </c>
      <c r="G292" t="str">
        <f t="shared" si="13"/>
        <v>module:DaVi module:about_Content module:Content_DaVi . module:Content_DaVi a schema:ItemList ; schema:identifier "Content" ; schema:name "Inhalt DaVi" ; schema:itemListElement module:Content01_DaVi . module:Content01_DaVi a schema:ListItem ; schema:name "Historie der Visualisierung"@de ; schema:position 1 .</v>
      </c>
    </row>
    <row r="293" spans="1:7" x14ac:dyDescent="0.35">
      <c r="A293" s="11" t="str">
        <f t="shared" si="14"/>
        <v>module:DaVi</v>
      </c>
      <c r="B293" s="4" t="s">
        <v>318</v>
      </c>
      <c r="C293" s="4">
        <v>2</v>
      </c>
      <c r="D293" s="4" t="str">
        <f t="shared" si="12"/>
        <v>02</v>
      </c>
      <c r="E293" s="25" t="s">
        <v>725</v>
      </c>
      <c r="F293" t="s">
        <v>1483</v>
      </c>
      <c r="G293" t="str">
        <f t="shared" si="13"/>
        <v>module:DaVi module:about_Content module:Content_DaVi . module:Content_DaVi a schema:ItemList ; schema:identifier "Content" ; schema:name "Inhalt DaVi" ; schema:itemListElement module:Content02_DaVi . module:Content02_DaVi a schema:ListItem ; schema:name "Überblick über Daten, Verfahren und Ziele"@de ; schema:position 2 .</v>
      </c>
    </row>
    <row r="294" spans="1:7" x14ac:dyDescent="0.35">
      <c r="A294" s="11" t="str">
        <f t="shared" si="14"/>
        <v>module:DaVi</v>
      </c>
      <c r="B294" s="4" t="s">
        <v>318</v>
      </c>
      <c r="C294" s="4">
        <v>3</v>
      </c>
      <c r="D294" s="4" t="str">
        <f t="shared" si="12"/>
        <v>03</v>
      </c>
      <c r="E294" s="25" t="s">
        <v>725</v>
      </c>
      <c r="F294" t="s">
        <v>1484</v>
      </c>
      <c r="G294" t="str">
        <f t="shared" si="13"/>
        <v>module:DaVi module:about_Content module:Content_DaVi . module:Content_DaVi a schema:ItemList ; schema:identifier "Content" ; schema:name "Inhalt DaVi" ; schema:itemListElement module:Content03_DaVi . module:Content03_DaVi a schema:ListItem ; schema:name "Einfache statistische Grundlagen"@de ; schema:position 3 .</v>
      </c>
    </row>
    <row r="295" spans="1:7" x14ac:dyDescent="0.35">
      <c r="A295" s="11" t="str">
        <f t="shared" si="14"/>
        <v>module:DaVi</v>
      </c>
      <c r="B295" s="4" t="s">
        <v>318</v>
      </c>
      <c r="C295" s="4">
        <v>4</v>
      </c>
      <c r="D295" s="4" t="str">
        <f t="shared" si="12"/>
        <v>04</v>
      </c>
      <c r="E295" s="25" t="s">
        <v>725</v>
      </c>
      <c r="F295" t="s">
        <v>1485</v>
      </c>
      <c r="G295" t="str">
        <f t="shared" si="13"/>
        <v>module:DaVi module:about_Content module:Content_DaVi . module:Content_DaVi a schema:ItemList ; schema:identifier "Content" ; schema:name "Inhalt DaVi" ; schema:itemListElement module:Content04_DaVi . module:Content04_DaVi a schema:ListItem ; schema:name "Statische Visualisierung von Tabellen und Graphen"@de ; schema:position 4 .</v>
      </c>
    </row>
    <row r="296" spans="1:7" x14ac:dyDescent="0.35">
      <c r="A296" s="11" t="str">
        <f t="shared" si="14"/>
        <v>module:DaVi</v>
      </c>
      <c r="B296" s="4" t="s">
        <v>318</v>
      </c>
      <c r="C296" s="4">
        <v>5</v>
      </c>
      <c r="D296" s="4" t="str">
        <f t="shared" si="12"/>
        <v>05</v>
      </c>
      <c r="E296" s="25" t="s">
        <v>725</v>
      </c>
      <c r="F296" t="s">
        <v>1486</v>
      </c>
      <c r="G296" t="str">
        <f t="shared" si="13"/>
        <v>module:DaVi module:about_Content module:Content_DaVi . module:Content_DaVi a schema:ItemList ; schema:identifier "Content" ; schema:name "Inhalt DaVi" ; schema:itemListElement module:Content05_DaVi . module:Content05_DaVi a schema:ListItem ; schema:name "Visualisierung von Mediadaten"@de ; schema:position 5 .</v>
      </c>
    </row>
    <row r="297" spans="1:7" x14ac:dyDescent="0.35">
      <c r="A297" s="11" t="str">
        <f t="shared" si="14"/>
        <v>module:DaVi</v>
      </c>
      <c r="B297" s="4" t="s">
        <v>318</v>
      </c>
      <c r="C297" s="4">
        <v>6</v>
      </c>
      <c r="D297" s="4" t="str">
        <f t="shared" si="12"/>
        <v>06</v>
      </c>
      <c r="E297" s="25" t="s">
        <v>725</v>
      </c>
      <c r="F297" t="s">
        <v>1487</v>
      </c>
      <c r="G297" t="str">
        <f t="shared" si="13"/>
        <v>module:DaVi module:about_Content module:Content_DaVi . module:Content_DaVi a schema:ItemList ; schema:identifier "Content" ; schema:name "Inhalt DaVi" ; schema:itemListElement module:Content06_DaVi . module:Content06_DaVi a schema:ListItem ; schema:name "Interaktive Web-Visualisierung"@de ; schema:position 6 .</v>
      </c>
    </row>
    <row r="298" spans="1:7" x14ac:dyDescent="0.35">
      <c r="A298" s="11" t="str">
        <f t="shared" si="14"/>
        <v>module:DaVi</v>
      </c>
      <c r="B298" s="4" t="s">
        <v>318</v>
      </c>
      <c r="C298" s="4">
        <v>7</v>
      </c>
      <c r="D298" s="4" t="str">
        <f t="shared" si="12"/>
        <v>07</v>
      </c>
      <c r="E298" s="25" t="s">
        <v>725</v>
      </c>
      <c r="F298" t="s">
        <v>1488</v>
      </c>
      <c r="G298" t="str">
        <f t="shared" si="13"/>
        <v>module:DaVi module:about_Content module:Content_DaVi . module:Content_DaVi a schema:ItemList ; schema:identifier "Content" ; schema:name "Inhalt DaVi" ; schema:itemListElement module:Content07_DaVi . module:Content07_DaVi a schema:ListItem ; schema:name "Ausgewählte Anwendungsgebiete, insbesondere Medizin "@de ; schema:position 7 .</v>
      </c>
    </row>
    <row r="299" spans="1:7" x14ac:dyDescent="0.35">
      <c r="A299" s="11" t="str">
        <f t="shared" si="14"/>
        <v>module:DSBV</v>
      </c>
      <c r="B299" s="4" t="s">
        <v>311</v>
      </c>
      <c r="C299" s="4">
        <v>1</v>
      </c>
      <c r="D299" s="4" t="str">
        <f t="shared" si="12"/>
        <v>01</v>
      </c>
      <c r="E299" s="25" t="s">
        <v>725</v>
      </c>
      <c r="F299" t="s">
        <v>1493</v>
      </c>
      <c r="G299" t="str">
        <f t="shared" si="13"/>
        <v>module:DSBV module:about_Content module:Content_DSBV . module:Content_DSBV a schema:ItemList ; schema:identifier "Content" ; schema:name "Inhalt DSBV" ; schema:itemListElement module:Content01_DSBV . module:Content01_DSBV a schema:ListItem ; schema:name "Wiederholung: Grundlagen der Signal- und Bildverarbeitung"@de ; schema:position 1 .</v>
      </c>
    </row>
    <row r="300" spans="1:7" x14ac:dyDescent="0.35">
      <c r="A300" s="11" t="str">
        <f t="shared" si="14"/>
        <v>module:DSBV</v>
      </c>
      <c r="B300" s="4" t="s">
        <v>311</v>
      </c>
      <c r="C300" s="4">
        <v>2</v>
      </c>
      <c r="D300" s="4" t="str">
        <f t="shared" si="12"/>
        <v>02</v>
      </c>
      <c r="E300" s="25" t="s">
        <v>725</v>
      </c>
      <c r="F300" t="s">
        <v>1494</v>
      </c>
      <c r="G300" t="str">
        <f t="shared" si="13"/>
        <v>module:DSBV module:about_Content module:Content_DSBV . module:Content_DSBV a schema:ItemList ; schema:identifier "Content" ; schema:name "Inhalt DSBV" ; schema:itemListElement module:Content02_DSBV . module:Content02_DSBV a schema:ListItem ; schema:name "Anwendungen aus dem Biosignal- und Audiobereich (eindimensionale Signale) und aus der Fotografie und Medizin (zweidimensionale Signale)"@de ; schema:position 2 .</v>
      </c>
    </row>
    <row r="301" spans="1:7" x14ac:dyDescent="0.35">
      <c r="A301" s="11" t="str">
        <f t="shared" si="14"/>
        <v>module:DSBV</v>
      </c>
      <c r="B301" s="4" t="s">
        <v>311</v>
      </c>
      <c r="C301" s="4">
        <v>3</v>
      </c>
      <c r="D301" s="4" t="str">
        <f t="shared" si="12"/>
        <v>03</v>
      </c>
      <c r="E301" s="25" t="s">
        <v>725</v>
      </c>
      <c r="F301" t="s">
        <v>1495</v>
      </c>
      <c r="G301" t="str">
        <f t="shared" si="13"/>
        <v>module:DSBV module:about_Content module:Content_DSBV . module:Content_DSBV a schema:ItemList ; schema:identifier "Content" ; schema:name "Inhalt DSBV" ; schema:itemListElement module:Content03_DSBV . module:Content03_DSBV a schema:ListItem ; schema:name "Das Ohr und das Auge als signalverarbeitendes System, Wahrnehmungsphänomene"@de ; schema:position 3 .</v>
      </c>
    </row>
    <row r="302" spans="1:7" x14ac:dyDescent="0.35">
      <c r="A302" s="11" t="str">
        <f t="shared" si="14"/>
        <v>module:DSBV</v>
      </c>
      <c r="B302" s="4" t="s">
        <v>311</v>
      </c>
      <c r="C302" s="4">
        <v>4</v>
      </c>
      <c r="D302" s="4" t="str">
        <f t="shared" si="12"/>
        <v>04</v>
      </c>
      <c r="E302" s="25" t="s">
        <v>725</v>
      </c>
      <c r="F302" t="s">
        <v>1496</v>
      </c>
      <c r="G302" t="str">
        <f t="shared" si="13"/>
        <v>module:DSBV module:about_Content module:Content_DSBV . module:Content_DSBV a schema:ItemList ; schema:identifier "Content" ; schema:name "Inhalt DSBV" ; schema:itemListElement module:Content04_DSBV . module:Content04_DSBV a schema:ListItem ; schema:name "Technische Sensoren zur Signal-, Ton- und Bildaufnahme"@de ; schema:position 4 .</v>
      </c>
    </row>
    <row r="303" spans="1:7" x14ac:dyDescent="0.35">
      <c r="A303" s="11" t="str">
        <f t="shared" si="14"/>
        <v>module:DSBV</v>
      </c>
      <c r="B303" s="4" t="s">
        <v>311</v>
      </c>
      <c r="C303" s="4">
        <v>5</v>
      </c>
      <c r="D303" s="4" t="str">
        <f t="shared" si="12"/>
        <v>05</v>
      </c>
      <c r="E303" s="25" t="s">
        <v>725</v>
      </c>
      <c r="F303" t="s">
        <v>1497</v>
      </c>
      <c r="G303" t="str">
        <f t="shared" si="13"/>
        <v>module:DSBV module:about_Content module:Content_DSBV . module:Content_DSBV a schema:ItemList ; schema:identifier "Content" ; schema:name "Inhalt DSBV" ; schema:itemListElement module:Content05_DSBV . module:Content05_DSBV a schema:ListItem ; schema:name "ADW- und DAW, Speicherung von Daten"@de ; schema:position 5 .</v>
      </c>
    </row>
    <row r="304" spans="1:7" x14ac:dyDescent="0.35">
      <c r="A304" s="11" t="str">
        <f t="shared" si="14"/>
        <v>module:DSBV</v>
      </c>
      <c r="B304" s="4" t="s">
        <v>311</v>
      </c>
      <c r="C304" s="4">
        <v>6</v>
      </c>
      <c r="D304" s="4" t="str">
        <f t="shared" si="12"/>
        <v>06</v>
      </c>
      <c r="E304" s="25" t="s">
        <v>725</v>
      </c>
      <c r="F304" t="s">
        <v>1498</v>
      </c>
      <c r="G304" t="str">
        <f t="shared" si="13"/>
        <v>module:DSBV module:about_Content module:Content_DSBV . module:Content_DSBV a schema:ItemList ; schema:identifier "Content" ; schema:name "Inhalt DSBV" ; schema:itemListElement module:Content06_DSBV . module:Content06_DSBV a schema:ListItem ; schema:name "Entwurf von digitalen Filtern und Verarbeitungsketten"@de ; schema:position 6 .</v>
      </c>
    </row>
    <row r="305" spans="1:7" x14ac:dyDescent="0.35">
      <c r="A305" s="11" t="str">
        <f t="shared" si="14"/>
        <v>module:DiFi</v>
      </c>
      <c r="B305" s="4" t="s">
        <v>304</v>
      </c>
      <c r="C305" s="4">
        <v>1</v>
      </c>
      <c r="D305" s="4" t="str">
        <f t="shared" si="12"/>
        <v>01</v>
      </c>
      <c r="E305" s="25" t="s">
        <v>725</v>
      </c>
      <c r="F305" t="s">
        <v>1503</v>
      </c>
      <c r="G305" t="str">
        <f t="shared" si="13"/>
        <v>module:DiFi module:about_Content module:Content_DiFi . module:Content_DiFi a schema:ItemList ; schema:identifier "Content" ; schema:name "Inhalt DiFi" ; schema:itemListElement module:Content01_DiFi . module:Content01_DiFi a schema:ListItem ; schema:name "Etablieren einer Szene und Gestalten der Bildstruktur"@de ; schema:position 1 .</v>
      </c>
    </row>
    <row r="306" spans="1:7" x14ac:dyDescent="0.35">
      <c r="A306" s="11" t="str">
        <f t="shared" si="14"/>
        <v>module:DiFi</v>
      </c>
      <c r="B306" s="4" t="s">
        <v>304</v>
      </c>
      <c r="C306" s="4">
        <v>2</v>
      </c>
      <c r="D306" s="4" t="str">
        <f t="shared" si="12"/>
        <v>02</v>
      </c>
      <c r="E306" s="25" t="s">
        <v>725</v>
      </c>
      <c r="F306" t="s">
        <v>1504</v>
      </c>
      <c r="G306" t="str">
        <f t="shared" si="13"/>
        <v>module:DiFi module:about_Content module:Content_DiFi . module:Content_DiFi a schema:ItemList ; schema:identifier "Content" ; schema:name "Inhalt DiFi" ; schema:itemListElement module:Content02_DiFi . module:Content02_DiFi a schema:ListItem ; schema:name "Kameraparameter und ihre Anwendung"@de ; schema:position 2 .</v>
      </c>
    </row>
    <row r="307" spans="1:7" x14ac:dyDescent="0.35">
      <c r="A307" s="11" t="str">
        <f t="shared" si="14"/>
        <v>module:DiFi</v>
      </c>
      <c r="B307" s="4" t="s">
        <v>304</v>
      </c>
      <c r="C307" s="4">
        <v>3</v>
      </c>
      <c r="D307" s="4" t="str">
        <f t="shared" si="12"/>
        <v>03</v>
      </c>
      <c r="E307" s="25" t="s">
        <v>725</v>
      </c>
      <c r="F307" t="s">
        <v>1505</v>
      </c>
      <c r="G307" t="str">
        <f t="shared" si="13"/>
        <v>module:DiFi module:about_Content module:Content_DiFi . module:Content_DiFi a schema:ItemList ; schema:identifier "Content" ; schema:name "Inhalt DiFi" ; schema:itemListElement module:Content03_DiFi . module:Content03_DiFi a schema:ListItem ; schema:name "Perspektive und Parallaxe"@de ; schema:position 3 .</v>
      </c>
    </row>
    <row r="308" spans="1:7" x14ac:dyDescent="0.35">
      <c r="A308" s="11" t="str">
        <f t="shared" si="14"/>
        <v>module:DiFi</v>
      </c>
      <c r="B308" s="4" t="s">
        <v>304</v>
      </c>
      <c r="C308" s="4">
        <v>4</v>
      </c>
      <c r="D308" s="4" t="str">
        <f t="shared" si="12"/>
        <v>04</v>
      </c>
      <c r="E308" s="25" t="s">
        <v>725</v>
      </c>
      <c r="F308" t="s">
        <v>1506</v>
      </c>
      <c r="G308" t="str">
        <f t="shared" si="13"/>
        <v>module:DiFi module:about_Content module:Content_DiFi . module:Content_DiFi a schema:ItemList ; schema:identifier "Content" ; schema:name "Inhalt DiFi" ; schema:itemListElement module:Content04_DiFi . module:Content04_DiFi a schema:ListItem ; schema:name "Kamerabewegungen mit Dolly und Kran"@de ; schema:position 4 .</v>
      </c>
    </row>
    <row r="309" spans="1:7" x14ac:dyDescent="0.35">
      <c r="A309" s="11" t="str">
        <f t="shared" si="14"/>
        <v>module:DiFi</v>
      </c>
      <c r="B309" s="4" t="s">
        <v>304</v>
      </c>
      <c r="C309" s="4">
        <v>5</v>
      </c>
      <c r="D309" s="4" t="str">
        <f t="shared" si="12"/>
        <v>05</v>
      </c>
      <c r="E309" s="25" t="s">
        <v>725</v>
      </c>
      <c r="F309" t="s">
        <v>1507</v>
      </c>
      <c r="G309" t="str">
        <f t="shared" si="13"/>
        <v>module:DiFi module:about_Content module:Content_DiFi . module:Content_DiFi a schema:ItemList ; schema:identifier "Content" ; schema:name "Inhalt DiFi" ; schema:itemListElement module:Content05_DiFi . module:Content05_DiFi a schema:ListItem ; schema:name "Farbmodelle, Gamma und LUTS"@de ; schema:position 5 .</v>
      </c>
    </row>
    <row r="310" spans="1:7" x14ac:dyDescent="0.35">
      <c r="A310" s="11" t="str">
        <f t="shared" si="14"/>
        <v>module:DiFi</v>
      </c>
      <c r="B310" s="4" t="s">
        <v>304</v>
      </c>
      <c r="C310" s="4">
        <v>6</v>
      </c>
      <c r="D310" s="4" t="str">
        <f t="shared" si="12"/>
        <v>06</v>
      </c>
      <c r="E310" s="25" t="s">
        <v>725</v>
      </c>
      <c r="F310" t="s">
        <v>1508</v>
      </c>
      <c r="G310" t="str">
        <f t="shared" si="13"/>
        <v>module:DiFi module:about_Content module:Content_DiFi . module:Content_DiFi a schema:ItemList ; schema:identifier "Content" ; schema:name "Inhalt DiFi" ; schema:itemListElement module:Content06_DiFi . module:Content06_DiFi a schema:ListItem ; schema:name "Farbästhetik"@de ; schema:position 6 .</v>
      </c>
    </row>
    <row r="311" spans="1:7" x14ac:dyDescent="0.35">
      <c r="A311" s="11" t="str">
        <f t="shared" si="14"/>
        <v>module:DiFi</v>
      </c>
      <c r="B311" s="4" t="s">
        <v>304</v>
      </c>
      <c r="C311" s="4">
        <v>7</v>
      </c>
      <c r="D311" s="4" t="str">
        <f t="shared" si="12"/>
        <v>07</v>
      </c>
      <c r="E311" s="25" t="s">
        <v>725</v>
      </c>
      <c r="F311" t="s">
        <v>1509</v>
      </c>
      <c r="G311" t="str">
        <f t="shared" si="13"/>
        <v>module:DiFi module:about_Content module:Content_DiFi . module:Content_DiFi a schema:ItemList ; schema:identifier "Content" ; schema:name "Inhalt DiFi" ; schema:itemListElement module:Content07_DiFi . module:Content07_DiFi a schema:ListItem ; schema:name "Transfers und Workflow"@de ; schema:position 7 .</v>
      </c>
    </row>
    <row r="312" spans="1:7" x14ac:dyDescent="0.35">
      <c r="A312" s="11" t="str">
        <f t="shared" si="14"/>
        <v>module:DiFi</v>
      </c>
      <c r="B312" s="4" t="s">
        <v>304</v>
      </c>
      <c r="C312" s="4">
        <v>8</v>
      </c>
      <c r="D312" s="4" t="str">
        <f t="shared" si="12"/>
        <v>08</v>
      </c>
      <c r="E312" s="25" t="s">
        <v>725</v>
      </c>
      <c r="F312" t="s">
        <v>1510</v>
      </c>
      <c r="G312" t="str">
        <f t="shared" si="13"/>
        <v>module:DiFi module:about_Content module:Content_DiFi . module:Content_DiFi a schema:ItemList ; schema:identifier "Content" ; schema:name "Inhalt DiFi" ; schema:itemListElement module:Content08_DiFi . module:Content08_DiFi a schema:ListItem ; schema:name "Filmschnittgrundlagen"@de ; schema:position 8 .</v>
      </c>
    </row>
    <row r="313" spans="1:7" x14ac:dyDescent="0.35">
      <c r="A313" s="11" t="str">
        <f t="shared" si="14"/>
        <v>module:DiFi</v>
      </c>
      <c r="B313" s="4" t="s">
        <v>304</v>
      </c>
      <c r="C313" s="4">
        <v>9</v>
      </c>
      <c r="D313" s="4" t="str">
        <f t="shared" si="12"/>
        <v>09</v>
      </c>
      <c r="E313" s="25" t="s">
        <v>725</v>
      </c>
      <c r="F313" t="s">
        <v>1511</v>
      </c>
      <c r="G313" t="str">
        <f t="shared" si="13"/>
        <v>module:DiFi module:about_Content module:Content_DiFi . module:Content_DiFi a schema:ItemList ; schema:identifier "Content" ; schema:name "Inhalt DiFi" ; schema:itemListElement module:Content09_DiFi . module:Content09_DiFi a schema:ListItem ; schema:name "Digital Compositing Grundlagen, Rotoscoping und Keying  "@de ; schema:position 9 .</v>
      </c>
    </row>
    <row r="314" spans="1:7" x14ac:dyDescent="0.35">
      <c r="A314" s="11" t="str">
        <f t="shared" si="14"/>
        <v>module:GlWV</v>
      </c>
      <c r="B314" s="4" t="s">
        <v>297</v>
      </c>
      <c r="C314" s="4">
        <v>1</v>
      </c>
      <c r="D314" s="4" t="str">
        <f t="shared" si="12"/>
        <v>01</v>
      </c>
      <c r="E314" s="25" t="s">
        <v>725</v>
      </c>
      <c r="F314" t="s">
        <v>1517</v>
      </c>
      <c r="G314" t="str">
        <f t="shared" si="13"/>
        <v>module:GlWV module:about_Content module:Content_GlWV . module:Content_GlWV a schema:ItemList ; schema:identifier "Content" ; schema:name "Inhalt GlWV" ; schema:itemListElement module:Content01_GlWV . module:Content01_GlWV a schema:ListItem ; schema:name "Einführung in die KI"@de ; schema:position 1 .</v>
      </c>
    </row>
    <row r="315" spans="1:7" x14ac:dyDescent="0.35">
      <c r="A315" s="11" t="str">
        <f t="shared" si="14"/>
        <v>module:GlWV</v>
      </c>
      <c r="B315" s="4" t="s">
        <v>297</v>
      </c>
      <c r="C315" s="4">
        <v>2</v>
      </c>
      <c r="D315" s="4" t="str">
        <f t="shared" si="12"/>
        <v>02</v>
      </c>
      <c r="E315" s="25" t="s">
        <v>725</v>
      </c>
      <c r="F315" t="s">
        <v>1518</v>
      </c>
      <c r="G315" t="str">
        <f t="shared" si="13"/>
        <v>module:GlWV module:about_Content module:Content_GlWV . module:Content_GlWV a schema:ItemList ; schema:identifier "Content" ; schema:name "Inhalt GlWV" ; schema:itemListElement module:Content02_GlWV . module:Content02_GlWV a schema:ListItem ; schema:name "Suchverfahren (insb. intelligente informierte Suche, Optimierung)"@de ; schema:position 2 .</v>
      </c>
    </row>
    <row r="316" spans="1:7" x14ac:dyDescent="0.35">
      <c r="A316" s="11" t="str">
        <f t="shared" si="14"/>
        <v>module:GlWV</v>
      </c>
      <c r="B316" s="4" t="s">
        <v>297</v>
      </c>
      <c r="C316" s="4">
        <v>3</v>
      </c>
      <c r="D316" s="4" t="str">
        <f t="shared" si="12"/>
        <v>03</v>
      </c>
      <c r="E316" s="25" t="s">
        <v>725</v>
      </c>
      <c r="F316" t="s">
        <v>1519</v>
      </c>
      <c r="G316" t="str">
        <f t="shared" si="13"/>
        <v>module:GlWV module:about_Content module:Content_GlWV . module:Content_GlWV a schema:ItemList ; schema:identifier "Content" ; schema:name "Inhalt GlWV" ; schema:itemListElement module:Content03_GlWV . module:Content03_GlWV a schema:ListItem ; schema:name "Wissensrepräsentation mit Regeln / Expertensysteme"@de ; schema:position 3 .</v>
      </c>
    </row>
    <row r="317" spans="1:7" x14ac:dyDescent="0.35">
      <c r="A317" s="11" t="str">
        <f t="shared" si="14"/>
        <v>module:GlWV</v>
      </c>
      <c r="B317" s="4" t="s">
        <v>297</v>
      </c>
      <c r="C317" s="4">
        <v>4</v>
      </c>
      <c r="D317" s="4" t="str">
        <f t="shared" si="12"/>
        <v>04</v>
      </c>
      <c r="E317" s="25" t="s">
        <v>725</v>
      </c>
      <c r="F317" t="s">
        <v>1520</v>
      </c>
      <c r="G317" t="str">
        <f t="shared" si="13"/>
        <v>module:GlWV module:about_Content module:Content_GlWV . module:Content_GlWV a schema:ItemList ; schema:identifier "Content" ; schema:name "Inhalt GlWV" ; schema:itemListElement module:Content04_GlWV . module:Content04_GlWV a schema:ListItem ; schema:name "Wissensrepräsentation mit Logik (Beweiser)"@de ; schema:position 4 .</v>
      </c>
    </row>
    <row r="318" spans="1:7" x14ac:dyDescent="0.35">
      <c r="A318" s="11" t="str">
        <f t="shared" si="14"/>
        <v>module:GlWV</v>
      </c>
      <c r="B318" s="4" t="s">
        <v>297</v>
      </c>
      <c r="C318" s="4">
        <v>5</v>
      </c>
      <c r="D318" s="4" t="str">
        <f t="shared" si="12"/>
        <v>05</v>
      </c>
      <c r="E318" s="25" t="s">
        <v>725</v>
      </c>
      <c r="F318" t="s">
        <v>1521</v>
      </c>
      <c r="G318" t="str">
        <f t="shared" si="13"/>
        <v>module:GlWV module:about_Content module:Content_GlWV . module:Content_GlWV a schema:ItemList ; schema:identifier "Content" ; schema:name "Inhalt GlWV" ; schema:itemListElement module:Content05_GlWV . module:Content05_GlWV a schema:ListItem ; schema:name "Soft Computing / Sicherheitsfaktoren / Unsicherheit"@de ; schema:position 5 .</v>
      </c>
    </row>
    <row r="319" spans="1:7" x14ac:dyDescent="0.35">
      <c r="A319" s="11" t="str">
        <f t="shared" si="14"/>
        <v>module:GlWV</v>
      </c>
      <c r="B319" s="4" t="s">
        <v>297</v>
      </c>
      <c r="C319" s="4">
        <v>6</v>
      </c>
      <c r="D319" s="4" t="str">
        <f t="shared" si="12"/>
        <v>06</v>
      </c>
      <c r="E319" s="25" t="s">
        <v>725</v>
      </c>
      <c r="F319" t="s">
        <v>1522</v>
      </c>
      <c r="G319" t="str">
        <f t="shared" si="13"/>
        <v>module:GlWV module:about_Content module:Content_GlWV . module:Content_GlWV a schema:ItemList ; schema:identifier "Content" ; schema:name "Inhalt GlWV" ; schema:itemListElement module:Content06_GlWV . module:Content06_GlWV a schema:ListItem ; schema:name "Fuzzy Logik (Verarbeitung vager Begriffe, z.B. groß, vor,..)"@de ; schema:position 6 .</v>
      </c>
    </row>
    <row r="320" spans="1:7" x14ac:dyDescent="0.35">
      <c r="A320" s="11" t="str">
        <f t="shared" si="14"/>
        <v>module:GlWV</v>
      </c>
      <c r="B320" s="4" t="s">
        <v>297</v>
      </c>
      <c r="C320" s="4">
        <v>7</v>
      </c>
      <c r="D320" s="4" t="str">
        <f t="shared" si="12"/>
        <v>07</v>
      </c>
      <c r="E320" s="25" t="s">
        <v>725</v>
      </c>
      <c r="F320" t="s">
        <v>1523</v>
      </c>
      <c r="G320" t="str">
        <f t="shared" si="13"/>
        <v>module:GlWV module:about_Content module:Content_GlWV . module:Content_GlWV a schema:ItemList ; schema:identifier "Content" ; schema:name "Inhalt GlWV" ; schema:itemListElement module:Content07_GlWV . module:Content07_GlWV a schema:ListItem ; schema:name "Neuronale Netze/Maschinelles Lernen"@de ; schema:position 7 .</v>
      </c>
    </row>
    <row r="321" spans="1:7" x14ac:dyDescent="0.35">
      <c r="A321" s="11" t="str">
        <f t="shared" si="14"/>
        <v>module:GlIM</v>
      </c>
      <c r="B321" s="4" t="s">
        <v>291</v>
      </c>
      <c r="C321" s="4">
        <v>1</v>
      </c>
      <c r="D321" s="4" t="str">
        <f t="shared" si="12"/>
        <v>01</v>
      </c>
      <c r="E321" s="25" t="s">
        <v>725</v>
      </c>
      <c r="F321" t="s">
        <v>1526</v>
      </c>
      <c r="G321" t="str">
        <f t="shared" si="13"/>
        <v>module:GlIM module:about_Content module:Content_GlIM . module:Content_GlIM a schema:ItemList ; schema:identifier "Content" ; schema:name "Inhalt GlIM" ; schema:itemListElement module:Content01_GlIM . module:Content01_GlIM a schema:ListItem ; schema:name "Screendesign"@de ; schema:position 1 .</v>
      </c>
    </row>
    <row r="322" spans="1:7" x14ac:dyDescent="0.35">
      <c r="A322" s="11" t="str">
        <f t="shared" si="14"/>
        <v>module:GlIM</v>
      </c>
      <c r="B322" s="4" t="s">
        <v>291</v>
      </c>
      <c r="C322" s="4">
        <v>2</v>
      </c>
      <c r="D322" s="4" t="str">
        <f t="shared" ref="D322:D385" si="15">IF(C322&lt;10,_xlfn.CONCAT(0,C322),C322)</f>
        <v>02</v>
      </c>
      <c r="E322" s="25" t="s">
        <v>725</v>
      </c>
      <c r="F322" t="s">
        <v>1527</v>
      </c>
      <c r="G322" t="str">
        <f t="shared" si="13"/>
        <v>module:GlIM module:about_Content module:Content_GlIM . module:Content_GlIM a schema:ItemList ; schema:identifier "Content" ; schema:name "Inhalt GlIM" ; schema:itemListElement module:Content02_GlIM . module:Content02_GlIM a schema:ListItem ; schema:name "Interface-Gestaltung"@de ; schema:position 2 .</v>
      </c>
    </row>
    <row r="323" spans="1:7" x14ac:dyDescent="0.35">
      <c r="A323" s="11" t="str">
        <f t="shared" si="14"/>
        <v>module:GlIM</v>
      </c>
      <c r="B323" s="4" t="s">
        <v>291</v>
      </c>
      <c r="C323" s="4">
        <v>3</v>
      </c>
      <c r="D323" s="4" t="str">
        <f t="shared" si="15"/>
        <v>03</v>
      </c>
      <c r="E323" s="25" t="s">
        <v>725</v>
      </c>
      <c r="F323" t="s">
        <v>1528</v>
      </c>
      <c r="G323" t="str">
        <f t="shared" ref="G323:G386" si="16">_xlfn.CONCAT(A323," module:about_Content module:Content_",B323," . module:Content_",B323," a schema:ItemList ; schema:identifier ",E323,"Content",E323," ; schema:name ",E323,"Inhalt ",B323,E323," ; schema:itemListElement module:Content",D323,"_",B323," . module:Content",D323,"_",B323," a schema:ListItem ; schema:name ",E323,F323,E323,"@de ; schema:position ",C323," .")</f>
        <v>module:GlIM module:about_Content module:Content_GlIM . module:Content_GlIM a schema:ItemList ; schema:identifier "Content" ; schema:name "Inhalt GlIM" ; schema:itemListElement module:Content03_GlIM . module:Content03_GlIM a schema:ListItem ; schema:name "Einführung in Usability und Accessability"@de ; schema:position 3 .</v>
      </c>
    </row>
    <row r="324" spans="1:7" x14ac:dyDescent="0.35">
      <c r="A324" s="11" t="str">
        <f t="shared" si="14"/>
        <v>module:GlIM</v>
      </c>
      <c r="B324" s="4" t="s">
        <v>291</v>
      </c>
      <c r="C324" s="4">
        <v>4</v>
      </c>
      <c r="D324" s="4" t="str">
        <f t="shared" si="15"/>
        <v>04</v>
      </c>
      <c r="E324" s="25" t="s">
        <v>725</v>
      </c>
      <c r="F324" t="s">
        <v>1529</v>
      </c>
      <c r="G324" t="str">
        <f t="shared" si="16"/>
        <v>module:GlIM module:about_Content module:Content_GlIM . module:Content_GlIM a schema:ItemList ; schema:identifier "Content" ; schema:name "Inhalt GlIM" ; schema:itemListElement module:Content04_GlIM . module:Content04_GlIM a schema:ListItem ; schema:name "Dramaturgie interaktiver Medien"@de ; schema:position 4 .</v>
      </c>
    </row>
    <row r="325" spans="1:7" x14ac:dyDescent="0.35">
      <c r="A325" s="11" t="str">
        <f t="shared" si="14"/>
        <v>module:GlIM</v>
      </c>
      <c r="B325" s="4" t="s">
        <v>291</v>
      </c>
      <c r="C325" s="4">
        <v>5</v>
      </c>
      <c r="D325" s="4" t="str">
        <f t="shared" si="15"/>
        <v>05</v>
      </c>
      <c r="E325" s="25" t="s">
        <v>725</v>
      </c>
      <c r="F325" t="s">
        <v>1530</v>
      </c>
      <c r="G325" t="str">
        <f t="shared" si="16"/>
        <v>module:GlIM module:about_Content module:Content_GlIM . module:Content_GlIM a schema:ItemList ; schema:identifier "Content" ; schema:name "Inhalt GlIM" ; schema:itemListElement module:Content05_GlIM . module:Content05_GlIM a schema:ListItem ; schema:name "Nutzerführung"@de ; schema:position 5 .</v>
      </c>
    </row>
    <row r="326" spans="1:7" x14ac:dyDescent="0.35">
      <c r="A326" s="11" t="str">
        <f t="shared" si="14"/>
        <v>module:GlIM</v>
      </c>
      <c r="B326" s="4" t="s">
        <v>291</v>
      </c>
      <c r="C326" s="4">
        <v>6</v>
      </c>
      <c r="D326" s="4" t="str">
        <f t="shared" si="15"/>
        <v>06</v>
      </c>
      <c r="E326" s="25" t="s">
        <v>725</v>
      </c>
      <c r="F326" t="s">
        <v>1533</v>
      </c>
      <c r="G326" t="str">
        <f t="shared" si="16"/>
        <v>module:GlIM module:about_Content module:Content_GlIM . module:Content_GlIM a schema:ItemList ; schema:identifier "Content" ; schema:name "Inhalt GlIM" ; schema:itemListElement module:Content06_GlIM . module:Content06_GlIM a schema:ListItem ; schema:name "Besonderheiten synchroner und asynchroner Programmierung"@de ; schema:position 6 .</v>
      </c>
    </row>
    <row r="327" spans="1:7" x14ac:dyDescent="0.35">
      <c r="A327" s="11" t="str">
        <f t="shared" si="14"/>
        <v>module:GlIM</v>
      </c>
      <c r="B327" s="4" t="s">
        <v>291</v>
      </c>
      <c r="C327" s="4">
        <v>7</v>
      </c>
      <c r="D327" s="4" t="str">
        <f t="shared" si="15"/>
        <v>07</v>
      </c>
      <c r="E327" s="25" t="s">
        <v>725</v>
      </c>
      <c r="F327" t="s">
        <v>1531</v>
      </c>
      <c r="G327" t="str">
        <f t="shared" si="16"/>
        <v>module:GlIM module:about_Content module:Content_GlIM . module:Content_GlIM a schema:ItemList ; schema:identifier "Content" ; schema:name "Inhalt GlIM" ; schema:itemListElement module:Content07_GlIM . module:Content07_GlIM a schema:ListItem ; schema:name "Einbindung externer Medien"@de ; schema:position 7 .</v>
      </c>
    </row>
    <row r="328" spans="1:7" x14ac:dyDescent="0.35">
      <c r="A328" s="11" t="str">
        <f t="shared" si="14"/>
        <v>module:GlIM</v>
      </c>
      <c r="B328" s="4" t="s">
        <v>291</v>
      </c>
      <c r="C328" s="4">
        <v>8</v>
      </c>
      <c r="D328" s="4" t="str">
        <f t="shared" si="15"/>
        <v>08</v>
      </c>
      <c r="E328" s="25" t="s">
        <v>725</v>
      </c>
      <c r="F328" t="s">
        <v>1532</v>
      </c>
      <c r="G328" t="str">
        <f t="shared" si="16"/>
        <v>module:GlIM module:about_Content module:Content_GlIM . module:Content_GlIM a schema:ItemList ; schema:identifier "Content" ; schema:name "Inhalt GlIM" ; schema:itemListElement module:Content08_GlIM . module:Content08_GlIM a schema:ListItem ; schema:name "Unterschiede von Off- und Online-Anwendungen und Qualitätssicherung"@de ; schema:position 8 .</v>
      </c>
    </row>
    <row r="329" spans="1:7" x14ac:dyDescent="0.35">
      <c r="A329" s="11" t="str">
        <f t="shared" si="14"/>
        <v>module:InMC</v>
      </c>
      <c r="B329" s="4" t="s">
        <v>285</v>
      </c>
      <c r="C329" s="4">
        <v>1</v>
      </c>
      <c r="D329" s="4" t="str">
        <f t="shared" si="15"/>
        <v>01</v>
      </c>
      <c r="E329" s="25" t="s">
        <v>725</v>
      </c>
      <c r="F329" t="s">
        <v>1539</v>
      </c>
      <c r="G329" t="str">
        <f t="shared" si="16"/>
        <v>module:InMC module:about_Content module:Content_InMC . module:Content_InMC a schema:ItemList ; schema:identifier "Content" ; schema:name "Inhalt InMC" ; schema:itemListElement module:Content01_InMC . module:Content01_InMC a schema:ListItem ; schema:name "Konzeptentwicklung"@de ; schema:position 1 .</v>
      </c>
    </row>
    <row r="330" spans="1:7" x14ac:dyDescent="0.35">
      <c r="A330" s="11" t="str">
        <f t="shared" si="14"/>
        <v>module:InMC</v>
      </c>
      <c r="B330" s="4" t="s">
        <v>285</v>
      </c>
      <c r="C330" s="4">
        <v>2</v>
      </c>
      <c r="D330" s="4" t="str">
        <f t="shared" si="15"/>
        <v>02</v>
      </c>
      <c r="E330" s="25" t="s">
        <v>725</v>
      </c>
      <c r="F330" t="s">
        <v>1540</v>
      </c>
      <c r="G330" t="str">
        <f t="shared" si="16"/>
        <v>module:InMC module:about_Content module:Content_InMC . module:Content_InMC a schema:ItemList ; schema:identifier "Content" ; schema:name "Inhalt InMC" ; schema:itemListElement module:Content02_InMC . module:Content02_InMC a schema:ListItem ; schema:name "Cross-Media-Produktion"@de ; schema:position 2 .</v>
      </c>
    </row>
    <row r="331" spans="1:7" x14ac:dyDescent="0.35">
      <c r="A331" s="11" t="str">
        <f t="shared" si="14"/>
        <v>module:InMC</v>
      </c>
      <c r="B331" s="4" t="s">
        <v>285</v>
      </c>
      <c r="C331" s="4">
        <v>3</v>
      </c>
      <c r="D331" s="4" t="str">
        <f t="shared" si="15"/>
        <v>03</v>
      </c>
      <c r="E331" s="25" t="s">
        <v>725</v>
      </c>
      <c r="F331" t="s">
        <v>1541</v>
      </c>
      <c r="G331" t="str">
        <f t="shared" si="16"/>
        <v>module:InMC module:about_Content module:Content_InMC . module:Content_InMC a schema:ItemList ; schema:identifier "Content" ; schema:name "Inhalt InMC" ; schema:itemListElement module:Content03_InMC . module:Content03_InMC a schema:ListItem ; schema:name "Postproduktion "@de ; schema:position 3 .</v>
      </c>
    </row>
    <row r="332" spans="1:7" x14ac:dyDescent="0.35">
      <c r="A332" s="11" t="str">
        <f t="shared" si="14"/>
        <v>module:JETA</v>
      </c>
      <c r="B332" s="4" t="s">
        <v>277</v>
      </c>
      <c r="C332" s="4">
        <v>1</v>
      </c>
      <c r="D332" s="4" t="str">
        <f t="shared" si="15"/>
        <v>01</v>
      </c>
      <c r="E332" s="25" t="s">
        <v>725</v>
      </c>
      <c r="F332" t="s">
        <v>1543</v>
      </c>
      <c r="G332" t="str">
        <f t="shared" si="16"/>
        <v>module:JETA module:about_Content module:Content_JETA . module:Content_JETA a schema:ItemList ; schema:identifier "Content" ; schema:name "Inhalt JETA" ; schema:itemListElement module:Content01_JETA . module:Content01_JETA a schema:ListItem ; schema:name "Übersicht aktueller Trends serverseitiger Anwendungen"@de ; schema:position 1 .</v>
      </c>
    </row>
    <row r="333" spans="1:7" x14ac:dyDescent="0.35">
      <c r="A333" s="11" t="str">
        <f t="shared" si="14"/>
        <v>module:JETA</v>
      </c>
      <c r="B333" s="4" t="s">
        <v>277</v>
      </c>
      <c r="C333" s="4">
        <v>2</v>
      </c>
      <c r="D333" s="4" t="str">
        <f t="shared" si="15"/>
        <v>02</v>
      </c>
      <c r="E333" s="25" t="s">
        <v>725</v>
      </c>
      <c r="F333" t="s">
        <v>1544</v>
      </c>
      <c r="G333" t="str">
        <f t="shared" si="16"/>
        <v>module:JETA module:about_Content module:Content_JETA . module:Content_JETA a schema:ItemList ; schema:identifier "Content" ; schema:name "Inhalt JETA" ; schema:itemListElement module:Content02_JETA . module:Content02_JETA a schema:ListItem ; schema:name "Container-Typen serverseitiger Anwendungen (z. B. Apache Tomcat, JBoss)"@de ; schema:position 2 .</v>
      </c>
    </row>
    <row r="334" spans="1:7" x14ac:dyDescent="0.35">
      <c r="A334" s="11" t="str">
        <f t="shared" si="14"/>
        <v>module:JETA</v>
      </c>
      <c r="B334" s="4" t="s">
        <v>277</v>
      </c>
      <c r="C334" s="4">
        <v>3</v>
      </c>
      <c r="D334" s="4" t="str">
        <f t="shared" si="15"/>
        <v>03</v>
      </c>
      <c r="E334" s="25" t="s">
        <v>725</v>
      </c>
      <c r="F334" t="s">
        <v>1545</v>
      </c>
      <c r="G334" t="str">
        <f t="shared" si="16"/>
        <v>module:JETA module:about_Content module:Content_JETA . module:Content_JETA a schema:ItemList ; schema:identifier "Content" ; schema:name "Inhalt JETA" ; schema:itemListElement module:Content03_JETA . module:Content03_JETA a schema:ListItem ; schema:name "Software-Architektur serverseitiger Anwendungen"@de ; schema:position 3 .</v>
      </c>
    </row>
    <row r="335" spans="1:7" x14ac:dyDescent="0.35">
      <c r="A335" s="11" t="str">
        <f t="shared" si="14"/>
        <v>module:JETA</v>
      </c>
      <c r="B335" s="4" t="s">
        <v>277</v>
      </c>
      <c r="C335" s="4">
        <v>4</v>
      </c>
      <c r="D335" s="4" t="str">
        <f t="shared" si="15"/>
        <v>04</v>
      </c>
      <c r="E335" s="25" t="s">
        <v>725</v>
      </c>
      <c r="F335" t="s">
        <v>1546</v>
      </c>
      <c r="G335" t="str">
        <f t="shared" si="16"/>
        <v>module:JETA module:about_Content module:Content_JETA . module:Content_JETA a schema:ItemList ; schema:identifier "Content" ; schema:name "Inhalt JETA" ; schema:itemListElement module:Content04_JETA . module:Content04_JETA a schema:ListItem ; schema:name "Entwicklungskonzepte bei der Erstellung größerer Anwendungen"@de ; schema:position 4 .</v>
      </c>
    </row>
    <row r="336" spans="1:7" x14ac:dyDescent="0.35">
      <c r="A336" s="11" t="str">
        <f t="shared" si="14"/>
        <v>module:JETA</v>
      </c>
      <c r="B336" s="4" t="s">
        <v>277</v>
      </c>
      <c r="C336" s="4">
        <v>5</v>
      </c>
      <c r="D336" s="4" t="str">
        <f t="shared" si="15"/>
        <v>05</v>
      </c>
      <c r="E336" s="25" t="s">
        <v>725</v>
      </c>
      <c r="F336" t="s">
        <v>1547</v>
      </c>
      <c r="G336" t="str">
        <f t="shared" si="16"/>
        <v>module:JETA module:about_Content module:Content_JETA . module:Content_JETA a schema:ItemList ; schema:identifier "Content" ; schema:name "Inhalt JETA" ; schema:itemListElement module:Content05_JETA . module:Content05_JETA a schema:ListItem ; schema:name "Konzeption und Umsetzung von PersistenzSchichten"@de ; schema:position 5 .</v>
      </c>
    </row>
    <row r="337" spans="1:7" x14ac:dyDescent="0.35">
      <c r="A337" s="11" t="str">
        <f t="shared" si="14"/>
        <v>module:JETA</v>
      </c>
      <c r="B337" s="4" t="s">
        <v>277</v>
      </c>
      <c r="C337" s="4">
        <v>6</v>
      </c>
      <c r="D337" s="4" t="str">
        <f t="shared" si="15"/>
        <v>06</v>
      </c>
      <c r="E337" s="25" t="s">
        <v>725</v>
      </c>
      <c r="F337" t="s">
        <v>1548</v>
      </c>
      <c r="G337" t="str">
        <f t="shared" si="16"/>
        <v>module:JETA module:about_Content module:Content_JETA . module:Content_JETA a schema:ItemList ; schema:identifier "Content" ; schema:name "Inhalt JETA" ; schema:itemListElement module:Content06_JETA . module:Content06_JETA a schema:ListItem ; schema:name "MVC-Architektur für GUIs"@de ; schema:position 6 .</v>
      </c>
    </row>
    <row r="338" spans="1:7" x14ac:dyDescent="0.35">
      <c r="A338" s="11" t="str">
        <f t="shared" si="14"/>
        <v>module:JETA</v>
      </c>
      <c r="B338" s="4" t="s">
        <v>277</v>
      </c>
      <c r="C338" s="4">
        <v>7</v>
      </c>
      <c r="D338" s="4" t="str">
        <f t="shared" si="15"/>
        <v>07</v>
      </c>
      <c r="E338" s="25" t="s">
        <v>725</v>
      </c>
      <c r="F338" t="s">
        <v>1549</v>
      </c>
      <c r="G338" t="str">
        <f t="shared" si="16"/>
        <v>module:JETA module:about_Content module:Content_JETA . module:Content_JETA a schema:ItemList ; schema:identifier "Content" ; schema:name "Inhalt JETA" ; schema:itemListElement module:Content07_JETA . module:Content07_JETA a schema:ListItem ; schema:name "JSF, Expression Language &amp; Tag Libraries"@de ; schema:position 7 .</v>
      </c>
    </row>
    <row r="339" spans="1:7" x14ac:dyDescent="0.35">
      <c r="A339" s="11" t="str">
        <f t="shared" si="14"/>
        <v>module:MOPr</v>
      </c>
      <c r="B339" s="4" t="s">
        <v>272</v>
      </c>
      <c r="C339" s="4">
        <v>1</v>
      </c>
      <c r="D339" s="4" t="str">
        <f t="shared" si="15"/>
        <v>01</v>
      </c>
      <c r="E339" s="25" t="s">
        <v>725</v>
      </c>
      <c r="F339" t="s">
        <v>1554</v>
      </c>
      <c r="G339" t="str">
        <f t="shared" si="16"/>
        <v>module:MOPr module:about_Content module:Content_MOPr . module:Content_MOPr a schema:ItemList ; schema:identifier "Content" ; schema:name "Inhalt MOPr" ; schema:itemListElement module:Content01_MOPr . module:Content01_MOPr a schema:ListItem ; schema:name "Nutzung der Entwicklungswerkzeuge"@de ; schema:position 1 .</v>
      </c>
    </row>
    <row r="340" spans="1:7" x14ac:dyDescent="0.35">
      <c r="A340" s="11" t="str">
        <f t="shared" ref="A340:A403" si="17">_xlfn.CONCAT("module:",B340)</f>
        <v>module:MOPr</v>
      </c>
      <c r="B340" s="4" t="s">
        <v>272</v>
      </c>
      <c r="C340" s="4">
        <v>2</v>
      </c>
      <c r="D340" s="4" t="str">
        <f t="shared" si="15"/>
        <v>02</v>
      </c>
      <c r="E340" s="25" t="s">
        <v>725</v>
      </c>
      <c r="F340" t="s">
        <v>1555</v>
      </c>
      <c r="G340" t="str">
        <f t="shared" si="16"/>
        <v>module:MOPr module:about_Content module:Content_MOPr . module:Content_MOPr a schema:ItemList ; schema:identifier "Content" ; schema:name "Inhalt MOPr" ; schema:itemListElement module:Content02_MOPr . module:Content02_MOPr a schema:ListItem ; schema:name "Programmiermodell der x86-Prozessoren und Erweiterungen"@de ; schema:position 2 .</v>
      </c>
    </row>
    <row r="341" spans="1:7" x14ac:dyDescent="0.35">
      <c r="A341" s="11" t="str">
        <f t="shared" si="17"/>
        <v>module:MOPr</v>
      </c>
      <c r="B341" s="4" t="s">
        <v>272</v>
      </c>
      <c r="C341" s="4">
        <v>3</v>
      </c>
      <c r="D341" s="4" t="str">
        <f t="shared" si="15"/>
        <v>03</v>
      </c>
      <c r="E341" s="25" t="s">
        <v>725</v>
      </c>
      <c r="F341" t="s">
        <v>1556</v>
      </c>
      <c r="G341" t="str">
        <f t="shared" si="16"/>
        <v>module:MOPr module:about_Content module:Content_MOPr . module:Content_MOPr a schema:ItemList ; schema:identifier "Content" ; schema:name "Inhalt MOPr" ; schema:itemListElement module:Content03_MOPr . module:Content03_MOPr a schema:ListItem ; schema:name "Programmbeispiele in Maschinensprache"@de ; schema:position 3 .</v>
      </c>
    </row>
    <row r="342" spans="1:7" x14ac:dyDescent="0.35">
      <c r="A342" s="11" t="str">
        <f t="shared" si="17"/>
        <v>module:MOPr</v>
      </c>
      <c r="B342" s="4" t="s">
        <v>272</v>
      </c>
      <c r="C342" s="4">
        <v>4</v>
      </c>
      <c r="D342" s="4" t="str">
        <f t="shared" si="15"/>
        <v>04</v>
      </c>
      <c r="E342" s="25" t="s">
        <v>725</v>
      </c>
      <c r="F342" t="s">
        <v>1557</v>
      </c>
      <c r="G342" t="str">
        <f t="shared" si="16"/>
        <v>module:MOPr module:about_Content module:Content_MOPr . module:Content_MOPr a schema:ItemList ; schema:identifier "Content" ; schema:name "Inhalt MOPr" ; schema:itemListElement module:Content04_MOPr . module:Content04_MOPr a schema:ListItem ; schema:name "Unterprogrammtechnik"@de ; schema:position 4 .</v>
      </c>
    </row>
    <row r="343" spans="1:7" x14ac:dyDescent="0.35">
      <c r="A343" s="11" t="str">
        <f t="shared" si="17"/>
        <v>module:MOPr</v>
      </c>
      <c r="B343" s="4" t="s">
        <v>272</v>
      </c>
      <c r="C343" s="4">
        <v>5</v>
      </c>
      <c r="D343" s="4" t="str">
        <f t="shared" si="15"/>
        <v>05</v>
      </c>
      <c r="E343" s="25" t="s">
        <v>725</v>
      </c>
      <c r="F343" t="s">
        <v>1558</v>
      </c>
      <c r="G343" t="str">
        <f t="shared" si="16"/>
        <v>module:MOPr module:about_Content module:Content_MOPr . module:Content_MOPr a schema:ItemList ; schema:identifier "Content" ; schema:name "Inhalt MOPr" ; schema:itemListElement module:Content05_MOPr . module:Content05_MOPr a schema:ListItem ; schema:name "Makros"@de ; schema:position 5 .</v>
      </c>
    </row>
    <row r="344" spans="1:7" x14ac:dyDescent="0.35">
      <c r="A344" s="11" t="str">
        <f t="shared" si="17"/>
        <v>module:MOPr</v>
      </c>
      <c r="B344" s="4" t="s">
        <v>272</v>
      </c>
      <c r="C344" s="4">
        <v>6</v>
      </c>
      <c r="D344" s="4" t="str">
        <f t="shared" si="15"/>
        <v>06</v>
      </c>
      <c r="E344" s="25" t="s">
        <v>725</v>
      </c>
      <c r="F344" t="s">
        <v>1559</v>
      </c>
      <c r="G344" t="str">
        <f t="shared" si="16"/>
        <v>module:MOPr module:about_Content module:Content_MOPr . module:Content_MOPr a schema:ItemList ; schema:identifier "Content" ; schema:name "Inhalt MOPr" ; schema:itemListElement module:Content06_MOPr . module:Content06_MOPr a schema:ListItem ; schema:name "Parameterübergabe"@de ; schema:position 6 .</v>
      </c>
    </row>
    <row r="345" spans="1:7" x14ac:dyDescent="0.35">
      <c r="A345" s="11" t="str">
        <f t="shared" si="17"/>
        <v>module:MOPr</v>
      </c>
      <c r="B345" s="4" t="s">
        <v>272</v>
      </c>
      <c r="C345" s="4">
        <v>7</v>
      </c>
      <c r="D345" s="4" t="str">
        <f t="shared" si="15"/>
        <v>07</v>
      </c>
      <c r="E345" s="25" t="s">
        <v>725</v>
      </c>
      <c r="F345" t="s">
        <v>1560</v>
      </c>
      <c r="G345" t="str">
        <f t="shared" si="16"/>
        <v>module:MOPr module:about_Content module:Content_MOPr . module:Content_MOPr a schema:ItemList ; schema:identifier "Content" ; schema:name "Inhalt MOPr" ; schema:itemListElement module:Content07_MOPr . module:Content07_MOPr a schema:ListItem ; schema:name "Verwaltung lokaler Variablen"@de ; schema:position 7 .</v>
      </c>
    </row>
    <row r="346" spans="1:7" x14ac:dyDescent="0.35">
      <c r="A346" s="11" t="str">
        <f t="shared" si="17"/>
        <v>module:MOPr</v>
      </c>
      <c r="B346" s="4" t="s">
        <v>272</v>
      </c>
      <c r="C346" s="4">
        <v>8</v>
      </c>
      <c r="D346" s="4" t="str">
        <f t="shared" si="15"/>
        <v>08</v>
      </c>
      <c r="E346" s="25" t="s">
        <v>725</v>
      </c>
      <c r="F346" t="s">
        <v>1561</v>
      </c>
      <c r="G346" t="str">
        <f t="shared" si="16"/>
        <v>module:MOPr module:about_Content module:Content_MOPr . module:Content_MOPr a schema:ItemList ; schema:identifier "Content" ; schema:name "Inhalt MOPr" ; schema:itemListElement module:Content08_MOPr . module:Content08_MOPr a schema:ListItem ; schema:name "rekursive Unterprogramme"@de ; schema:position 8 .</v>
      </c>
    </row>
    <row r="347" spans="1:7" x14ac:dyDescent="0.35">
      <c r="A347" s="11" t="str">
        <f t="shared" si="17"/>
        <v>module:MOPr</v>
      </c>
      <c r="B347" s="4" t="s">
        <v>272</v>
      </c>
      <c r="C347" s="4">
        <v>9</v>
      </c>
      <c r="D347" s="4" t="str">
        <f t="shared" si="15"/>
        <v>09</v>
      </c>
      <c r="E347" s="25" t="s">
        <v>725</v>
      </c>
      <c r="F347" t="s">
        <v>1562</v>
      </c>
      <c r="G347" t="str">
        <f t="shared" si="16"/>
        <v>module:MOPr module:about_Content module:Content_MOPr . module:Content_MOPr a schema:ItemList ; schema:identifier "Content" ; schema:name "Inhalt MOPr" ; schema:itemListElement module:Content09_MOPr . module:Content09_MOPr a schema:ListItem ; schema:name "reentrante Unterprogramme"@de ; schema:position 9 .</v>
      </c>
    </row>
    <row r="348" spans="1:7" x14ac:dyDescent="0.35">
      <c r="A348" s="11" t="str">
        <f t="shared" si="17"/>
        <v>module:MOPr</v>
      </c>
      <c r="B348" s="4" t="s">
        <v>272</v>
      </c>
      <c r="C348" s="4">
        <v>10</v>
      </c>
      <c r="D348" s="4">
        <f t="shared" si="15"/>
        <v>10</v>
      </c>
      <c r="E348" s="25" t="s">
        <v>725</v>
      </c>
      <c r="F348" t="s">
        <v>1563</v>
      </c>
      <c r="G348" t="str">
        <f t="shared" si="16"/>
        <v>module:MOPr module:about_Content module:Content_MOPr . module:Content_MOPr a schema:ItemList ; schema:identifier "Content" ; schema:name "Inhalt MOPr" ; schema:itemListElement module:Content10_MOPr . module:Content10_MOPr a schema:ListItem ; schema:name "Interruptverarbeitung"@de ; schema:position 10 .</v>
      </c>
    </row>
    <row r="349" spans="1:7" x14ac:dyDescent="0.35">
      <c r="A349" s="11" t="str">
        <f t="shared" si="17"/>
        <v>module:MOPr</v>
      </c>
      <c r="B349" s="4" t="s">
        <v>272</v>
      </c>
      <c r="C349" s="4">
        <v>11</v>
      </c>
      <c r="D349" s="4">
        <f t="shared" si="15"/>
        <v>11</v>
      </c>
      <c r="E349" s="25" t="s">
        <v>725</v>
      </c>
      <c r="F349" t="s">
        <v>1564</v>
      </c>
      <c r="G349" t="str">
        <f t="shared" si="16"/>
        <v>module:MOPr module:about_Content module:Content_MOPr . module:Content_MOPr a schema:ItemList ; schema:identifier "Content" ; schema:name "Inhalt MOPr" ; schema:itemListElement module:Content11_MOPr . module:Content11_MOPr a schema:ListItem ; schema:name "Zeichenkettenverarbeitung"@de ; schema:position 11 .</v>
      </c>
    </row>
    <row r="350" spans="1:7" x14ac:dyDescent="0.35">
      <c r="A350" s="11" t="str">
        <f t="shared" si="17"/>
        <v>module:MOPr</v>
      </c>
      <c r="B350" s="4" t="s">
        <v>272</v>
      </c>
      <c r="C350" s="4">
        <v>12</v>
      </c>
      <c r="D350" s="4">
        <f t="shared" si="15"/>
        <v>12</v>
      </c>
      <c r="E350" s="25" t="s">
        <v>725</v>
      </c>
      <c r="F350" t="s">
        <v>1565</v>
      </c>
      <c r="G350" t="str">
        <f t="shared" si="16"/>
        <v>module:MOPr module:about_Content module:Content_MOPr . module:Content_MOPr a schema:ItemList ; schema:identifier "Content" ; schema:name "Inhalt MOPr" ; schema:itemListElement module:Content12_MOPr . module:Content12_MOPr a schema:ListItem ; schema:name "Erweiterungen des Befehlssatzes zur Unterstützung von Multimediaanwendungen"@de ; schema:position 12 .</v>
      </c>
    </row>
    <row r="351" spans="1:7" x14ac:dyDescent="0.35">
      <c r="A351" s="11" t="str">
        <f t="shared" si="17"/>
        <v>module:MOPr</v>
      </c>
      <c r="B351" s="4" t="s">
        <v>272</v>
      </c>
      <c r="C351" s="4">
        <v>13</v>
      </c>
      <c r="D351" s="4">
        <f t="shared" si="15"/>
        <v>13</v>
      </c>
      <c r="E351" s="25" t="s">
        <v>725</v>
      </c>
      <c r="F351" t="s">
        <v>1566</v>
      </c>
      <c r="G351" t="str">
        <f t="shared" si="16"/>
        <v>module:MOPr module:about_Content module:Content_MOPr . module:Content_MOPr a schema:ItemList ; schema:identifier "Content" ; schema:name "Inhalt MOPr" ; schema:itemListElement module:Content13_MOPr . module:Content13_MOPr a schema:ListItem ; schema:name "CISC- und RISC-Konzept mit Beispielen"@de ; schema:position 13 .</v>
      </c>
    </row>
    <row r="352" spans="1:7" x14ac:dyDescent="0.35">
      <c r="A352" s="11" t="str">
        <f t="shared" si="17"/>
        <v>module:MOPr</v>
      </c>
      <c r="B352" s="4" t="s">
        <v>272</v>
      </c>
      <c r="C352" s="4">
        <v>14</v>
      </c>
      <c r="D352" s="4">
        <f t="shared" si="15"/>
        <v>14</v>
      </c>
      <c r="E352" s="25" t="s">
        <v>725</v>
      </c>
      <c r="F352" t="s">
        <v>1567</v>
      </c>
      <c r="G352" t="str">
        <f t="shared" si="16"/>
        <v>module:MOPr module:about_Content module:Content_MOPr . module:Content_MOPr a schema:ItemList ; schema:identifier "Content" ; schema:name "Inhalt MOPr" ; schema:itemListElement module:Content14_MOPr . module:Content14_MOPr a schema:ListItem ; schema:name "Nutzung von CISC- und RISC-Konzept bei den x86-Prozessoren"@de ; schema:position 14 .</v>
      </c>
    </row>
    <row r="353" spans="1:7" x14ac:dyDescent="0.35">
      <c r="A353" s="11" t="str">
        <f t="shared" si="17"/>
        <v>module:MOPr</v>
      </c>
      <c r="B353" s="4" t="s">
        <v>272</v>
      </c>
      <c r="C353" s="4">
        <v>15</v>
      </c>
      <c r="D353" s="4">
        <f t="shared" si="15"/>
        <v>15</v>
      </c>
      <c r="E353" s="25" t="s">
        <v>725</v>
      </c>
      <c r="F353" t="s">
        <v>1568</v>
      </c>
      <c r="G353" t="str">
        <f t="shared" si="16"/>
        <v>module:MOPr module:about_Content module:Content_MOPr . module:Content_MOPr a schema:ItemList ; schema:identifier "Content" ; schema:name "Inhalt MOPr" ; schema:itemListElement module:Content15_MOPr . module:Content15_MOPr a schema:ListItem ; schema:name "hardwarenahe und Hochsprachprogrammierung"@de ; schema:position 15 .</v>
      </c>
    </row>
    <row r="354" spans="1:7" x14ac:dyDescent="0.35">
      <c r="A354" s="11" t="str">
        <f t="shared" si="17"/>
        <v>module:MOPr</v>
      </c>
      <c r="B354" s="4" t="s">
        <v>272</v>
      </c>
      <c r="C354" s="4">
        <v>16</v>
      </c>
      <c r="D354" s="4">
        <f t="shared" si="15"/>
        <v>16</v>
      </c>
      <c r="E354" s="25" t="s">
        <v>725</v>
      </c>
      <c r="F354" t="s">
        <v>1569</v>
      </c>
      <c r="G354" t="str">
        <f t="shared" si="16"/>
        <v>module:MOPr module:about_Content module:Content_MOPr . module:Content_MOPr a schema:ItemList ; schema:identifier "Content" ; schema:name "Inhalt MOPr" ; schema:itemListElement module:Content16_MOPr . module:Content16_MOPr a schema:ListItem ; schema:name "Überblick und Vergleich der Programmiermodelle weiterer Mikroprozessor- und Mikrocontroller-Familien: Power-PC, ARM, C166. "@de ; schema:position 16 .</v>
      </c>
    </row>
    <row r="355" spans="1:7" x14ac:dyDescent="0.35">
      <c r="A355" s="11" t="str">
        <f t="shared" si="17"/>
        <v>module:MaPr</v>
      </c>
      <c r="B355" s="4" t="s">
        <v>266</v>
      </c>
      <c r="C355" s="4">
        <v>1</v>
      </c>
      <c r="D355" s="4" t="str">
        <f t="shared" si="15"/>
        <v>01</v>
      </c>
      <c r="E355" s="25" t="s">
        <v>725</v>
      </c>
      <c r="F355" t="s">
        <v>1573</v>
      </c>
      <c r="G355" t="str">
        <f t="shared" si="16"/>
        <v>module:MaPr module:about_Content module:Content_MaPr . module:Content_MaPr a schema:ItemList ; schema:identifier "Content" ; schema:name "Inhalt MaPr" ; schema:itemListElement module:Content01_MaPr . module:Content01_MaPr a schema:ListItem ; schema:name "Zahlendarstellungen"@de ; schema:position 1 .</v>
      </c>
    </row>
    <row r="356" spans="1:7" x14ac:dyDescent="0.35">
      <c r="A356" s="11" t="str">
        <f t="shared" si="17"/>
        <v>module:MaPr</v>
      </c>
      <c r="B356" s="4" t="s">
        <v>266</v>
      </c>
      <c r="C356" s="4">
        <v>2</v>
      </c>
      <c r="D356" s="4" t="str">
        <f t="shared" si="15"/>
        <v>02</v>
      </c>
      <c r="E356" s="25" t="s">
        <v>725</v>
      </c>
      <c r="F356" t="s">
        <v>1574</v>
      </c>
      <c r="G356" t="str">
        <f t="shared" si="16"/>
        <v>module:MaPr module:about_Content module:Content_MaPr . module:Content_MaPr a schema:ItemList ; schema:identifier "Content" ; schema:name "Inhalt MaPr" ; schema:itemListElement module:Content02_MaPr . module:Content02_MaPr a schema:ListItem ; schema:name "Kalenderrechnung"@de ; schema:position 2 .</v>
      </c>
    </row>
    <row r="357" spans="1:7" x14ac:dyDescent="0.35">
      <c r="A357" s="11" t="str">
        <f t="shared" si="17"/>
        <v>module:MaPr</v>
      </c>
      <c r="B357" s="4" t="s">
        <v>266</v>
      </c>
      <c r="C357" s="4">
        <v>3</v>
      </c>
      <c r="D357" s="4" t="str">
        <f t="shared" si="15"/>
        <v>03</v>
      </c>
      <c r="E357" s="25" t="s">
        <v>725</v>
      </c>
      <c r="F357" t="s">
        <v>1575</v>
      </c>
      <c r="G357" t="str">
        <f t="shared" si="16"/>
        <v>module:MaPr module:about_Content module:Content_MaPr . module:Content_MaPr a schema:ItemList ; schema:identifier "Content" ; schema:name "Inhalt MaPr" ; schema:itemListElement module:Content03_MaPr . module:Content03_MaPr a schema:ListItem ; schema:name "(Erweiterter) Euklidischer Algorithmus"@de ; schema:position 3 .</v>
      </c>
    </row>
    <row r="358" spans="1:7" x14ac:dyDescent="0.35">
      <c r="A358" s="11" t="str">
        <f t="shared" si="17"/>
        <v>module:MaPr</v>
      </c>
      <c r="B358" s="4" t="s">
        <v>266</v>
      </c>
      <c r="C358" s="4">
        <v>4</v>
      </c>
      <c r="D358" s="4" t="str">
        <f t="shared" si="15"/>
        <v>04</v>
      </c>
      <c r="E358" s="25" t="s">
        <v>725</v>
      </c>
      <c r="F358" t="s">
        <v>1576</v>
      </c>
      <c r="G358" t="str">
        <f t="shared" si="16"/>
        <v>module:MaPr module:about_Content module:Content_MaPr . module:Content_MaPr a schema:ItemList ; schema:identifier "Content" ; schema:name "Inhalt MaPr" ; schema:itemListElement module:Content04_MaPr . module:Content04_MaPr a schema:ListItem ; schema:name "Kryptografie (Cäsar-, Vigenère-Code, RSA Verfahren)"@de ; schema:position 4 .</v>
      </c>
    </row>
    <row r="359" spans="1:7" x14ac:dyDescent="0.35">
      <c r="A359" s="11" t="str">
        <f t="shared" si="17"/>
        <v>module:MaPr</v>
      </c>
      <c r="B359" s="4" t="s">
        <v>266</v>
      </c>
      <c r="C359" s="4">
        <v>5</v>
      </c>
      <c r="D359" s="4" t="str">
        <f t="shared" si="15"/>
        <v>05</v>
      </c>
      <c r="E359" s="25" t="s">
        <v>725</v>
      </c>
      <c r="F359" t="s">
        <v>1577</v>
      </c>
      <c r="G359" t="str">
        <f t="shared" si="16"/>
        <v>module:MaPr module:about_Content module:Content_MaPr . module:Content_MaPr a schema:ItemList ; schema:identifier "Content" ; schema:name "Inhalt MaPr" ; schema:itemListElement module:Content05_MaPr . module:Content05_MaPr a schema:ListItem ; schema:name "Primzahlbestimmung (Miller-Rabin-Test)"@de ; schema:position 5 .</v>
      </c>
    </row>
    <row r="360" spans="1:7" x14ac:dyDescent="0.35">
      <c r="A360" s="11" t="str">
        <f t="shared" si="17"/>
        <v>module:MaPr</v>
      </c>
      <c r="B360" s="4" t="s">
        <v>266</v>
      </c>
      <c r="C360" s="4">
        <v>6</v>
      </c>
      <c r="D360" s="4" t="str">
        <f t="shared" si="15"/>
        <v>06</v>
      </c>
      <c r="E360" s="25" t="s">
        <v>725</v>
      </c>
      <c r="F360" t="s">
        <v>1578</v>
      </c>
      <c r="G360" t="str">
        <f t="shared" si="16"/>
        <v>module:MaPr module:about_Content module:Content_MaPr . module:Content_MaPr a schema:ItemList ; schema:identifier "Content" ; schema:name "Inhalt MaPr" ; schema:itemListElement module:Content06_MaPr . module:Content06_MaPr a schema:ListItem ; schema:name "Gauß-Algorithmus zur Lösung linearer Gleichungssysteme"@de ; schema:position 6 .</v>
      </c>
    </row>
    <row r="361" spans="1:7" x14ac:dyDescent="0.35">
      <c r="A361" s="11" t="str">
        <f t="shared" si="17"/>
        <v>module:MaPr</v>
      </c>
      <c r="B361" s="4" t="s">
        <v>266</v>
      </c>
      <c r="C361" s="4">
        <v>7</v>
      </c>
      <c r="D361" s="4" t="str">
        <f t="shared" si="15"/>
        <v>07</v>
      </c>
      <c r="E361" s="25" t="s">
        <v>725</v>
      </c>
      <c r="F361" t="s">
        <v>1131</v>
      </c>
      <c r="G361" t="str">
        <f t="shared" si="16"/>
        <v>module:MaPr module:about_Content module:Content_MaPr . module:Content_MaPr a schema:ItemList ; schema:identifier "Content" ; schema:name "Inhalt MaPr" ; schema:itemListElement module:Content07_MaPr . module:Content07_MaPr a schema:ListItem ; schema:name "Fehlerkorrigierende Codes"@de ; schema:position 7 .</v>
      </c>
    </row>
    <row r="362" spans="1:7" x14ac:dyDescent="0.35">
      <c r="A362" s="11" t="str">
        <f t="shared" si="17"/>
        <v>module:MaPr</v>
      </c>
      <c r="B362" s="4" t="s">
        <v>266</v>
      </c>
      <c r="C362" s="4">
        <v>8</v>
      </c>
      <c r="D362" s="4" t="str">
        <f t="shared" si="15"/>
        <v>08</v>
      </c>
      <c r="E362" s="25" t="s">
        <v>725</v>
      </c>
      <c r="F362" t="s">
        <v>1579</v>
      </c>
      <c r="G362" t="str">
        <f t="shared" si="16"/>
        <v>module:MaPr module:about_Content module:Content_MaPr . module:Content_MaPr a schema:ItemList ; schema:identifier "Content" ; schema:name "Inhalt MaPr" ; schema:itemListElement module:Content08_MaPr . module:Content08_MaPr a schema:ListItem ; schema:name "Algorithmen der Graphentheorie  "@de ; schema:position 8 .</v>
      </c>
    </row>
    <row r="363" spans="1:7" x14ac:dyDescent="0.35">
      <c r="A363" s="11" t="str">
        <f t="shared" si="17"/>
        <v>module:MoAS</v>
      </c>
      <c r="B363" s="4" t="s">
        <v>260</v>
      </c>
      <c r="C363" s="4">
        <v>1</v>
      </c>
      <c r="D363" s="4" t="str">
        <f t="shared" si="15"/>
        <v>01</v>
      </c>
      <c r="E363" s="25" t="s">
        <v>725</v>
      </c>
      <c r="F363" t="s">
        <v>1583</v>
      </c>
      <c r="G363" t="str">
        <f t="shared" si="16"/>
        <v>module:MoAS module:about_Content module:Content_MoAS . module:Content_MoAS a schema:ItemList ; schema:identifier "Content" ; schema:name "Inhalt MoAS" ; schema:itemListElement module:Content01_MoAS . module:Content01_MoAS a schema:ListItem ; schema:name "Grundlagen der Mobilkommunikation, Aufbau von Mobilfunknetzen"@de ; schema:position 1 .</v>
      </c>
    </row>
    <row r="364" spans="1:7" x14ac:dyDescent="0.35">
      <c r="A364" s="11" t="str">
        <f t="shared" si="17"/>
        <v>module:MoAS</v>
      </c>
      <c r="B364" s="4" t="s">
        <v>260</v>
      </c>
      <c r="C364" s="4">
        <v>2</v>
      </c>
      <c r="D364" s="4" t="str">
        <f t="shared" si="15"/>
        <v>02</v>
      </c>
      <c r="E364" s="25" t="s">
        <v>725</v>
      </c>
      <c r="F364" t="s">
        <v>1584</v>
      </c>
      <c r="G364" t="str">
        <f t="shared" si="16"/>
        <v>module:MoAS module:about_Content module:Content_MoAS . module:Content_MoAS a schema:ItemList ; schema:identifier "Content" ; schema:name "Inhalt MoAS" ; schema:itemListElement module:Content02_MoAS . module:Content02_MoAS a schema:ListItem ; schema:name "Kommunikationstechnologien für mobilen Systemen"@de ; schema:position 2 .</v>
      </c>
    </row>
    <row r="365" spans="1:7" x14ac:dyDescent="0.35">
      <c r="A365" s="11" t="str">
        <f t="shared" si="17"/>
        <v>module:MoAS</v>
      </c>
      <c r="B365" s="4" t="s">
        <v>260</v>
      </c>
      <c r="C365" s="4">
        <v>3</v>
      </c>
      <c r="D365" s="4" t="str">
        <f t="shared" si="15"/>
        <v>03</v>
      </c>
      <c r="E365" s="25" t="s">
        <v>725</v>
      </c>
      <c r="F365" t="s">
        <v>1585</v>
      </c>
      <c r="G365" t="str">
        <f t="shared" si="16"/>
        <v>module:MoAS module:about_Content module:Content_MoAS . module:Content_MoAS a schema:ItemList ; schema:identifier "Content" ; schema:name "Inhalt MoAS" ; schema:itemListElement module:Content03_MoAS . module:Content03_MoAS a schema:ListItem ; schema:name "Betriebssysteme für mobile Endgeräte: Windows Mobile, Android, iOS; ferner: Symbian, WebOS"@de ; schema:position 3 .</v>
      </c>
    </row>
    <row r="366" spans="1:7" x14ac:dyDescent="0.35">
      <c r="A366" s="11" t="str">
        <f t="shared" si="17"/>
        <v>module:MoAS</v>
      </c>
      <c r="B366" s="4" t="s">
        <v>260</v>
      </c>
      <c r="C366" s="4">
        <v>4</v>
      </c>
      <c r="D366" s="4" t="str">
        <f t="shared" si="15"/>
        <v>04</v>
      </c>
      <c r="E366" s="25" t="s">
        <v>725</v>
      </c>
      <c r="F366" t="s">
        <v>1586</v>
      </c>
      <c r="G366" t="str">
        <f t="shared" si="16"/>
        <v>module:MoAS module:about_Content module:Content_MoAS . module:Content_MoAS a schema:ItemList ; schema:identifier "Content" ; schema:name "Inhalt MoAS" ; schema:itemListElement module:Content04_MoAS . module:Content04_MoAS a schema:ListItem ; schema:name "Anwendungen und Anwendungsprotokolle"@de ; schema:position 4 .</v>
      </c>
    </row>
    <row r="367" spans="1:7" x14ac:dyDescent="0.35">
      <c r="A367" s="11" t="str">
        <f t="shared" si="17"/>
        <v>module:MoAS</v>
      </c>
      <c r="B367" s="4" t="s">
        <v>260</v>
      </c>
      <c r="C367" s="4">
        <v>5</v>
      </c>
      <c r="D367" s="4" t="str">
        <f t="shared" si="15"/>
        <v>05</v>
      </c>
      <c r="E367" s="25" t="s">
        <v>725</v>
      </c>
      <c r="F367" t="s">
        <v>1587</v>
      </c>
      <c r="G367" t="str">
        <f t="shared" si="16"/>
        <v>module:MoAS module:about_Content module:Content_MoAS . module:Content_MoAS a schema:ItemList ; schema:identifier "Content" ; schema:name "Inhalt MoAS" ; schema:itemListElement module:Content05_MoAS . module:Content05_MoAS a schema:ListItem ; schema:name "Programmierung mobiler Endgeräte"@de ; schema:position 5 .</v>
      </c>
    </row>
    <row r="368" spans="1:7" x14ac:dyDescent="0.35">
      <c r="A368" s="11" t="str">
        <f t="shared" si="17"/>
        <v>module:OOSS</v>
      </c>
      <c r="B368" s="4" t="s">
        <v>255</v>
      </c>
      <c r="C368" s="4">
        <v>1</v>
      </c>
      <c r="D368" s="4" t="str">
        <f t="shared" si="15"/>
        <v>01</v>
      </c>
      <c r="E368" s="25" t="s">
        <v>725</v>
      </c>
      <c r="F368" t="s">
        <v>1592</v>
      </c>
      <c r="G368" t="str">
        <f t="shared" si="16"/>
        <v>module:OOSS module:about_Content module:Content_OOSS . module:Content_OOSS a schema:ItemList ; schema:identifier "Content" ; schema:name "Inhalt OOSS" ; schema:itemListElement module:Content01_OOSS . module:Content01_OOSS a schema:ListItem ; schema:name "Objektorientierte Programmierung in PHP"@de ; schema:position 1 .</v>
      </c>
    </row>
    <row r="369" spans="1:7" x14ac:dyDescent="0.35">
      <c r="A369" s="11" t="str">
        <f t="shared" si="17"/>
        <v>module:OOSS</v>
      </c>
      <c r="B369" s="4" t="s">
        <v>255</v>
      </c>
      <c r="C369" s="4">
        <v>2</v>
      </c>
      <c r="D369" s="4" t="str">
        <f t="shared" si="15"/>
        <v>02</v>
      </c>
      <c r="E369" s="25" t="s">
        <v>725</v>
      </c>
      <c r="F369" t="s">
        <v>1593</v>
      </c>
      <c r="G369" t="str">
        <f t="shared" si="16"/>
        <v>module:OOSS module:about_Content module:Content_OOSS . module:Content_OOSS a schema:ItemList ; schema:identifier "Content" ; schema:name "Inhalt OOSS" ; schema:itemListElement module:Content02_OOSS . module:Content02_OOSS a schema:ListItem ; schema:name "Design Pattern in PHP"@de ; schema:position 2 .</v>
      </c>
    </row>
    <row r="370" spans="1:7" x14ac:dyDescent="0.35">
      <c r="A370" s="11" t="str">
        <f t="shared" si="17"/>
        <v>module:OOSS</v>
      </c>
      <c r="B370" s="4" t="s">
        <v>255</v>
      </c>
      <c r="C370" s="4">
        <v>3</v>
      </c>
      <c r="D370" s="4" t="str">
        <f t="shared" si="15"/>
        <v>03</v>
      </c>
      <c r="E370" s="25" t="s">
        <v>725</v>
      </c>
      <c r="F370" t="s">
        <v>1594</v>
      </c>
      <c r="G370" t="str">
        <f t="shared" si="16"/>
        <v>module:OOSS module:about_Content module:Content_OOSS . module:Content_OOSS a schema:ItemList ; schema:identifier "Content" ; schema:name "Inhalt OOSS" ; schema:itemListElement module:Content03_OOSS . module:Content03_OOSS a schema:ListItem ; schema:name "Anwendung des Zend Framework"@de ; schema:position 3 .</v>
      </c>
    </row>
    <row r="371" spans="1:7" x14ac:dyDescent="0.35">
      <c r="A371" s="11" t="str">
        <f t="shared" si="17"/>
        <v>module:OOSS</v>
      </c>
      <c r="B371" s="4" t="s">
        <v>255</v>
      </c>
      <c r="C371" s="4">
        <v>4</v>
      </c>
      <c r="D371" s="4" t="str">
        <f t="shared" si="15"/>
        <v>04</v>
      </c>
      <c r="E371" s="25" t="s">
        <v>725</v>
      </c>
      <c r="F371" t="s">
        <v>1595</v>
      </c>
      <c r="G371" t="str">
        <f t="shared" si="16"/>
        <v>module:OOSS module:about_Content module:Content_OOSS . module:Content_OOSS a schema:ItemList ; schema:identifier "Content" ; schema:name "Inhalt OOSS" ; schema:itemListElement module:Content04_OOSS . module:Content04_OOSS a schema:ListItem ; schema:name "Objektorientierte Programmierung mit Python"@de ; schema:position 4 .</v>
      </c>
    </row>
    <row r="372" spans="1:7" x14ac:dyDescent="0.35">
      <c r="A372" s="11" t="str">
        <f t="shared" si="17"/>
        <v>module:OOSS</v>
      </c>
      <c r="B372" s="4" t="s">
        <v>255</v>
      </c>
      <c r="C372" s="4">
        <v>5</v>
      </c>
      <c r="D372" s="4" t="str">
        <f t="shared" si="15"/>
        <v>05</v>
      </c>
      <c r="E372" s="25" t="s">
        <v>725</v>
      </c>
      <c r="F372" t="s">
        <v>1596</v>
      </c>
      <c r="G372" t="str">
        <f t="shared" si="16"/>
        <v>module:OOSS module:about_Content module:Content_OOSS . module:Content_OOSS a schema:ItemList ; schema:identifier "Content" ; schema:name "Inhalt OOSS" ; schema:itemListElement module:Content05_OOSS . module:Content05_OOSS a schema:ListItem ; schema:name "Anwendung des Django-Framework"@de ; schema:position 5 .</v>
      </c>
    </row>
    <row r="373" spans="1:7" x14ac:dyDescent="0.35">
      <c r="A373" s="11" t="str">
        <f t="shared" si="17"/>
        <v>module:OOSS</v>
      </c>
      <c r="B373" s="4" t="s">
        <v>255</v>
      </c>
      <c r="C373" s="4">
        <v>6</v>
      </c>
      <c r="D373" s="4" t="str">
        <f t="shared" si="15"/>
        <v>06</v>
      </c>
      <c r="E373" s="25" t="s">
        <v>725</v>
      </c>
      <c r="F373" t="s">
        <v>1597</v>
      </c>
      <c r="G373" t="str">
        <f t="shared" si="16"/>
        <v>module:OOSS module:about_Content module:Content_OOSS . module:Content_OOSS a schema:ItemList ; schema:identifier "Content" ; schema:name "Inhalt OOSS" ; schema:itemListElement module:Content06_OOSS . module:Content06_OOSS a schema:ListItem ; schema:name "Programmierung der Google App Engine"@de ; schema:position 6 .</v>
      </c>
    </row>
    <row r="374" spans="1:7" x14ac:dyDescent="0.35">
      <c r="A374" s="11" t="str">
        <f t="shared" si="17"/>
        <v>module:ReAr</v>
      </c>
      <c r="B374" s="4" t="s">
        <v>248</v>
      </c>
      <c r="C374" s="4">
        <v>1</v>
      </c>
      <c r="D374" s="4" t="str">
        <f t="shared" si="15"/>
        <v>01</v>
      </c>
      <c r="E374" s="25" t="s">
        <v>725</v>
      </c>
      <c r="F374" t="s">
        <v>1600</v>
      </c>
      <c r="G374" t="str">
        <f t="shared" si="16"/>
        <v>module:ReAr module:about_Content module:Content_ReAr . module:Content_ReAr a schema:ItemList ; schema:identifier "Content" ; schema:name "Inhalt ReAr" ; schema:itemListElement module:Content01_ReAr . module:Content01_ReAr a schema:ListItem ; schema:name "Klassifikation von Rechnersystemen"@de ; schema:position 1 .</v>
      </c>
    </row>
    <row r="375" spans="1:7" x14ac:dyDescent="0.35">
      <c r="A375" s="11" t="str">
        <f t="shared" si="17"/>
        <v>module:ReAr</v>
      </c>
      <c r="B375" s="4" t="s">
        <v>248</v>
      </c>
      <c r="C375" s="4">
        <v>2</v>
      </c>
      <c r="D375" s="4" t="str">
        <f t="shared" si="15"/>
        <v>02</v>
      </c>
      <c r="E375" s="25" t="s">
        <v>725</v>
      </c>
      <c r="F375" t="s">
        <v>1601</v>
      </c>
      <c r="G375" t="str">
        <f t="shared" si="16"/>
        <v>module:ReAr module:about_Content module:Content_ReAr . module:Content_ReAr a schema:ItemList ; schema:identifier "Content" ; schema:name "Inhalt ReAr" ; schema:itemListElement module:Content02_ReAr . module:Content02_ReAr a schema:ListItem ; schema:name "Arten und Ebenen der Parallelität in Rechnersystemen"@de ; schema:position 2 .</v>
      </c>
    </row>
    <row r="376" spans="1:7" x14ac:dyDescent="0.35">
      <c r="A376" s="11" t="str">
        <f t="shared" si="17"/>
        <v>module:ReAr</v>
      </c>
      <c r="B376" s="4" t="s">
        <v>248</v>
      </c>
      <c r="C376" s="4">
        <v>3</v>
      </c>
      <c r="D376" s="4" t="str">
        <f t="shared" si="15"/>
        <v>03</v>
      </c>
      <c r="E376" s="25" t="s">
        <v>725</v>
      </c>
      <c r="F376" t="s">
        <v>1602</v>
      </c>
      <c r="G376" t="str">
        <f t="shared" si="16"/>
        <v>module:ReAr module:about_Content module:Content_ReAr . module:Content_ReAr a schema:ItemList ; schema:identifier "Content" ; schema:name "Inhalt ReAr" ; schema:itemListElement module:Content03_ReAr . module:Content03_ReAr a schema:ListItem ; schema:name "Systemzuverlässigkeit"@de ; schema:position 3 .</v>
      </c>
    </row>
    <row r="377" spans="1:7" x14ac:dyDescent="0.35">
      <c r="A377" s="11" t="str">
        <f t="shared" si="17"/>
        <v>module:ReAr</v>
      </c>
      <c r="B377" s="4" t="s">
        <v>248</v>
      </c>
      <c r="C377" s="4">
        <v>4</v>
      </c>
      <c r="D377" s="4" t="str">
        <f t="shared" si="15"/>
        <v>04</v>
      </c>
      <c r="E377" s="25" t="s">
        <v>725</v>
      </c>
      <c r="F377" t="s">
        <v>1603</v>
      </c>
      <c r="G377" t="str">
        <f t="shared" si="16"/>
        <v>module:ReAr module:about_Content module:Content_ReAr . module:Content_ReAr a schema:ItemList ; schema:identifier "Content" ; schema:name "Inhalt ReAr" ; schema:itemListElement module:Content04_ReAr . module:Content04_ReAr a schema:ListItem ; schema:name "Leistungsmessung und -bewertung"@de ; schema:position 4 .</v>
      </c>
    </row>
    <row r="378" spans="1:7" x14ac:dyDescent="0.35">
      <c r="A378" s="11" t="str">
        <f t="shared" si="17"/>
        <v>module:ReAr</v>
      </c>
      <c r="B378" s="4" t="s">
        <v>248</v>
      </c>
      <c r="C378" s="4">
        <v>5</v>
      </c>
      <c r="D378" s="4" t="str">
        <f t="shared" si="15"/>
        <v>05</v>
      </c>
      <c r="E378" s="25" t="s">
        <v>725</v>
      </c>
      <c r="F378" t="s">
        <v>1604</v>
      </c>
      <c r="G378" t="str">
        <f t="shared" si="16"/>
        <v>module:ReAr module:about_Content module:Content_ReAr . module:Content_ReAr a schema:ItemList ; schema:identifier "Content" ; schema:name "Inhalt ReAr" ; schema:itemListElement module:Content05_ReAr . module:Content05_ReAr a schema:ListItem ; schema:name "spezielle Formen der Halbleiter- und Massenspeicher"@de ; schema:position 5 .</v>
      </c>
    </row>
    <row r="379" spans="1:7" x14ac:dyDescent="0.35">
      <c r="A379" s="11" t="str">
        <f t="shared" si="17"/>
        <v>module:ReAr</v>
      </c>
      <c r="B379" s="4" t="s">
        <v>248</v>
      </c>
      <c r="C379" s="4">
        <v>6</v>
      </c>
      <c r="D379" s="4" t="str">
        <f t="shared" si="15"/>
        <v>06</v>
      </c>
      <c r="E379" s="25" t="s">
        <v>725</v>
      </c>
      <c r="F379" t="s">
        <v>1605</v>
      </c>
      <c r="G379" t="str">
        <f t="shared" si="16"/>
        <v>module:ReAr module:about_Content module:Content_ReAr . module:Content_ReAr a schema:ItemList ; schema:identifier "Content" ; schema:name "Inhalt ReAr" ; schema:itemListElement module:Content06_ReAr . module:Content06_ReAr a schema:ListItem ; schema:name "Speicher- und nachrichtenbasierte Kopplung von Prozessoren"@de ; schema:position 6 .</v>
      </c>
    </row>
    <row r="380" spans="1:7" x14ac:dyDescent="0.35">
      <c r="A380" s="11" t="str">
        <f t="shared" si="17"/>
        <v>module:ReAr</v>
      </c>
      <c r="B380" s="4" t="s">
        <v>248</v>
      </c>
      <c r="C380" s="4">
        <v>7</v>
      </c>
      <c r="D380" s="4" t="str">
        <f t="shared" si="15"/>
        <v>07</v>
      </c>
      <c r="E380" s="25" t="s">
        <v>725</v>
      </c>
      <c r="F380" t="s">
        <v>1606</v>
      </c>
      <c r="G380" t="str">
        <f t="shared" si="16"/>
        <v>module:ReAr module:about_Content module:Content_ReAr . module:Content_ReAr a schema:ItemList ; schema:identifier "Content" ; schema:name "Inhalt ReAr" ; schema:itemListElement module:Content07_ReAr . module:Content07_ReAr a schema:ListItem ; schema:name "Grafische Arbeitsmethoden"@de ; schema:position 7 .</v>
      </c>
    </row>
    <row r="381" spans="1:7" x14ac:dyDescent="0.35">
      <c r="A381" s="11" t="str">
        <f t="shared" si="17"/>
        <v>module:ReAr</v>
      </c>
      <c r="B381" s="4" t="s">
        <v>248</v>
      </c>
      <c r="C381" s="4">
        <v>8</v>
      </c>
      <c r="D381" s="4" t="str">
        <f t="shared" si="15"/>
        <v>08</v>
      </c>
      <c r="E381" s="25" t="s">
        <v>725</v>
      </c>
      <c r="F381" t="s">
        <v>1607</v>
      </c>
      <c r="G381" t="str">
        <f t="shared" si="16"/>
        <v>module:ReAr module:about_Content module:Content_ReAr . module:Content_ReAr a schema:ItemList ; schema:identifier "Content" ; schema:name "Inhalt ReAr" ; schema:itemListElement module:Content08_ReAr . module:Content08_ReAr a schema:ListItem ; schema:name "Abschätzung der Leistungsfähigkeiten künftiger Technologien"@de ; schema:position 8 .</v>
      </c>
    </row>
    <row r="382" spans="1:7" x14ac:dyDescent="0.35">
      <c r="A382" s="11" t="str">
        <f t="shared" si="17"/>
        <v>module:ScMD</v>
      </c>
      <c r="B382" s="4" t="s">
        <v>241</v>
      </c>
      <c r="C382" s="4">
        <v>1</v>
      </c>
      <c r="D382" s="4" t="str">
        <f t="shared" si="15"/>
        <v>01</v>
      </c>
      <c r="E382" s="25" t="s">
        <v>725</v>
      </c>
      <c r="F382" t="s">
        <v>1611</v>
      </c>
      <c r="G382" t="str">
        <f t="shared" si="16"/>
        <v>module:ScMD module:about_Content module:Content_ScMD . module:Content_ScMD a schema:ItemList ; schema:identifier "Content" ; schema:name "Inhalt ScMD" ; schema:itemListElement module:Content01_ScMD . module:Content01_ScMD a schema:ListItem ; schema:name "Farbe: Spektrum, Farbsysteme, Farbraum, Farbtiefe, Farbe und Auflösung, Farbkontraste"@de ; schema:position 1 .</v>
      </c>
    </row>
    <row r="383" spans="1:7" x14ac:dyDescent="0.35">
      <c r="A383" s="11" t="str">
        <f t="shared" si="17"/>
        <v>module:ScMD</v>
      </c>
      <c r="B383" s="4" t="s">
        <v>241</v>
      </c>
      <c r="C383" s="4">
        <v>2</v>
      </c>
      <c r="D383" s="4" t="str">
        <f t="shared" si="15"/>
        <v>02</v>
      </c>
      <c r="E383" s="25" t="s">
        <v>725</v>
      </c>
      <c r="F383" t="s">
        <v>1612</v>
      </c>
      <c r="G383" t="str">
        <f t="shared" si="16"/>
        <v>module:ScMD module:about_Content module:Content_ScMD . module:Content_ScMD a schema:ItemList ; schema:identifier "Content" ; schema:name "Inhalt ScMD" ; schema:itemListElement module:Content02_ScMD . module:Content02_ScMD a schema:ListItem ; schema:name "Farbe: Farbe und Ausgabemedien, Farbleitsysteme und -codes, Farbpsychologie"@de ; schema:position 2 .</v>
      </c>
    </row>
    <row r="384" spans="1:7" x14ac:dyDescent="0.35">
      <c r="A384" s="11" t="str">
        <f t="shared" si="17"/>
        <v>module:ScMD</v>
      </c>
      <c r="B384" s="4" t="s">
        <v>241</v>
      </c>
      <c r="C384" s="4">
        <v>3</v>
      </c>
      <c r="D384" s="4" t="str">
        <f t="shared" si="15"/>
        <v>03</v>
      </c>
      <c r="E384" s="25" t="s">
        <v>725</v>
      </c>
      <c r="F384" t="s">
        <v>1613</v>
      </c>
      <c r="G384" t="str">
        <f t="shared" si="16"/>
        <v>module:ScMD module:about_Content module:Content_ScMD . module:Content_ScMD a schema:ItemList ; schema:identifier "Content" ; schema:name "Inhalt ScMD" ; schema:itemListElement module:Content03_ScMD . module:Content03_ScMD a schema:ListItem ; schema:name "Typografie: Schrift- und Satzarten, Maßeinheiten, Schrift und Auflösung"@de ; schema:position 3 .</v>
      </c>
    </row>
    <row r="385" spans="1:7" x14ac:dyDescent="0.35">
      <c r="A385" s="11" t="str">
        <f t="shared" si="17"/>
        <v>module:ScMD</v>
      </c>
      <c r="B385" s="4" t="s">
        <v>241</v>
      </c>
      <c r="C385" s="4">
        <v>4</v>
      </c>
      <c r="D385" s="4" t="str">
        <f t="shared" si="15"/>
        <v>04</v>
      </c>
      <c r="E385" s="25" t="s">
        <v>725</v>
      </c>
      <c r="F385" t="s">
        <v>1614</v>
      </c>
      <c r="G385" t="str">
        <f t="shared" si="16"/>
        <v>module:ScMD module:about_Content module:Content_ScMD . module:Content_ScMD a schema:ItemList ; schema:identifier "Content" ; schema:name "Inhalt ScMD" ; schema:itemListElement module:Content04_ScMD . module:Content04_ScMD a schema:ListItem ; schema:name "Typografie: Schrift in Abhängigkeit von Ausgabemedien, Lesbarkeit"@de ; schema:position 4 .</v>
      </c>
    </row>
    <row r="386" spans="1:7" x14ac:dyDescent="0.35">
      <c r="A386" s="11" t="str">
        <f t="shared" si="17"/>
        <v>module:ScMD</v>
      </c>
      <c r="B386" s="4" t="s">
        <v>241</v>
      </c>
      <c r="C386" s="4">
        <v>5</v>
      </c>
      <c r="D386" s="4" t="str">
        <f t="shared" ref="D386:D449" si="18">IF(C386&lt;10,_xlfn.CONCAT(0,C386),C386)</f>
        <v>05</v>
      </c>
      <c r="E386" s="25" t="s">
        <v>725</v>
      </c>
      <c r="F386" t="s">
        <v>1615</v>
      </c>
      <c r="G386" t="str">
        <f t="shared" si="16"/>
        <v>module:ScMD module:about_Content module:Content_ScMD . module:Content_ScMD a schema:ItemList ; schema:identifier "Content" ; schema:name "Inhalt ScMD" ; schema:itemListElement module:Content05_ScMD . module:Content05_ScMD a schema:ListItem ; schema:name "Dramaturgie und Interaktion: Erzählformen, Menüvarianten, Benutzerführung"@de ; schema:position 5 .</v>
      </c>
    </row>
    <row r="387" spans="1:7" x14ac:dyDescent="0.35">
      <c r="A387" s="11" t="str">
        <f t="shared" si="17"/>
        <v>module:ScMD</v>
      </c>
      <c r="B387" s="4" t="s">
        <v>241</v>
      </c>
      <c r="C387" s="4">
        <v>6</v>
      </c>
      <c r="D387" s="4" t="str">
        <f t="shared" si="18"/>
        <v>06</v>
      </c>
      <c r="E387" s="25" t="s">
        <v>725</v>
      </c>
      <c r="F387" t="s">
        <v>1616</v>
      </c>
      <c r="G387" t="str">
        <f t="shared" ref="G387:G450" si="19">_xlfn.CONCAT(A387," module:about_Content module:Content_",B387," . module:Content_",B387," a schema:ItemList ; schema:identifier ",E387,"Content",E387," ; schema:name ",E387,"Inhalt ",B387,E387," ; schema:itemListElement module:Content",D387,"_",B387," . module:Content",D387,"_",B387," a schema:ListItem ; schema:name ",E387,F387,E387,"@de ; schema:position ",C387," .")</f>
        <v>module:ScMD module:about_Content module:Content_ScMD . module:Content_ScMD a schema:ItemList ; schema:identifier "Content" ; schema:name "Inhalt ScMD" ; schema:itemListElement module:Content06_ScMD . module:Content06_ScMD a schema:ListItem ; schema:name "Computerspiele: Rolle von Farben, Schrift und Komposition"@de ; schema:position 6 .</v>
      </c>
    </row>
    <row r="388" spans="1:7" x14ac:dyDescent="0.35">
      <c r="A388" s="11" t="str">
        <f t="shared" si="17"/>
        <v>module:ScMD</v>
      </c>
      <c r="B388" s="4" t="s">
        <v>241</v>
      </c>
      <c r="C388" s="4">
        <v>7</v>
      </c>
      <c r="D388" s="4" t="str">
        <f t="shared" si="18"/>
        <v>07</v>
      </c>
      <c r="E388" s="25" t="s">
        <v>725</v>
      </c>
      <c r="F388" t="s">
        <v>1617</v>
      </c>
      <c r="G388" t="str">
        <f t="shared" si="19"/>
        <v>module:ScMD module:about_Content module:Content_ScMD . module:Content_ScMD a schema:ItemList ; schema:identifier "Content" ; schema:name "Inhalt ScMD" ; schema:itemListElement module:Content07_ScMD . module:Content07_ScMD a schema:ListItem ; schema:name "Internet: Informationsüberflutung und -strukturierung"@de ; schema:position 7 .</v>
      </c>
    </row>
    <row r="389" spans="1:7" x14ac:dyDescent="0.35">
      <c r="A389" s="11" t="str">
        <f t="shared" si="17"/>
        <v>module:ScMD</v>
      </c>
      <c r="B389" s="4" t="s">
        <v>241</v>
      </c>
      <c r="C389" s="4">
        <v>8</v>
      </c>
      <c r="D389" s="4" t="str">
        <f t="shared" si="18"/>
        <v>08</v>
      </c>
      <c r="E389" s="25" t="s">
        <v>725</v>
      </c>
      <c r="F389" t="s">
        <v>1618</v>
      </c>
      <c r="G389" t="str">
        <f t="shared" si="19"/>
        <v>module:ScMD module:about_Content module:Content_ScMD . module:Content_ScMD a schema:ItemList ; schema:identifier "Content" ; schema:name "Inhalt ScMD" ; schema:itemListElement module:Content08_ScMD . module:Content08_ScMD a schema:ListItem ; schema:name "E-Learning: visuelle Umsetzung didaktischer Methoden und Modelle"@de ; schema:position 8 .</v>
      </c>
    </row>
    <row r="390" spans="1:7" x14ac:dyDescent="0.35">
      <c r="A390" s="11" t="str">
        <f t="shared" si="17"/>
        <v>module:ScMD</v>
      </c>
      <c r="B390" s="4" t="s">
        <v>241</v>
      </c>
      <c r="C390" s="4">
        <v>9</v>
      </c>
      <c r="D390" s="4" t="str">
        <f t="shared" si="18"/>
        <v>09</v>
      </c>
      <c r="E390" s="25" t="s">
        <v>725</v>
      </c>
      <c r="F390" t="s">
        <v>1619</v>
      </c>
      <c r="G390" t="str">
        <f t="shared" si="19"/>
        <v>module:ScMD module:about_Content module:Content_ScMD . module:Content_ScMD a schema:ItemList ; schema:identifier "Content" ; schema:name "Inhalt ScMD" ; schema:itemListElement module:Content09_ScMD . module:Content09_ScMD a schema:ListItem ; schema:name "TV-Design 1: Fernsehnormen und Gestaltung, Grundlagen"@de ; schema:position 9 .</v>
      </c>
    </row>
    <row r="391" spans="1:7" x14ac:dyDescent="0.35">
      <c r="A391" s="11" t="str">
        <f t="shared" si="17"/>
        <v>module:ScMD</v>
      </c>
      <c r="B391" s="4" t="s">
        <v>241</v>
      </c>
      <c r="C391" s="4">
        <v>10</v>
      </c>
      <c r="D391" s="4">
        <f t="shared" si="18"/>
        <v>10</v>
      </c>
      <c r="E391" s="25" t="s">
        <v>725</v>
      </c>
      <c r="F391" t="s">
        <v>1620</v>
      </c>
      <c r="G391" t="str">
        <f t="shared" si="19"/>
        <v>module:ScMD module:about_Content module:Content_ScMD . module:Content_ScMD a schema:ItemList ; schema:identifier "Content" ; schema:name "Inhalt ScMD" ; schema:itemListElement module:Content10_ScMD . module:Content10_ScMD a schema:ListItem ; schema:name "TV-Design 2: Fernsehgenres: Unterhaltung und Information"@de ; schema:position 10 .</v>
      </c>
    </row>
    <row r="392" spans="1:7" x14ac:dyDescent="0.35">
      <c r="A392" s="11" t="str">
        <f t="shared" si="17"/>
        <v>module:ScMD</v>
      </c>
      <c r="B392" s="4" t="s">
        <v>241</v>
      </c>
      <c r="C392" s="4">
        <v>11</v>
      </c>
      <c r="D392" s="4">
        <f t="shared" si="18"/>
        <v>11</v>
      </c>
      <c r="E392" s="25" t="s">
        <v>725</v>
      </c>
      <c r="F392" t="s">
        <v>1621</v>
      </c>
      <c r="G392" t="str">
        <f t="shared" si="19"/>
        <v>module:ScMD module:about_Content module:Content_ScMD . module:Content_ScMD a schema:ItemList ; schema:identifier "Content" ; schema:name "Inhalt ScMD" ; schema:itemListElement module:Content11_ScMD . module:Content11_ScMD a schema:ListItem ; schema:name "Filmdesign 1: hohe Auflösung und andere filmische Eigenheiten"@de ; schema:position 11 .</v>
      </c>
    </row>
    <row r="393" spans="1:7" x14ac:dyDescent="0.35">
      <c r="A393" s="11" t="str">
        <f t="shared" si="17"/>
        <v>module:ScMD</v>
      </c>
      <c r="B393" s="4" t="s">
        <v>241</v>
      </c>
      <c r="C393" s="4">
        <v>12</v>
      </c>
      <c r="D393" s="4">
        <f t="shared" si="18"/>
        <v>12</v>
      </c>
      <c r="E393" s="25" t="s">
        <v>725</v>
      </c>
      <c r="F393" t="s">
        <v>1622</v>
      </c>
      <c r="G393" t="str">
        <f t="shared" si="19"/>
        <v>module:ScMD module:about_Content module:Content_ScMD . module:Content_ScMD a schema:ItemList ; schema:identifier "Content" ; schema:name "Inhalt ScMD" ; schema:itemListElement module:Content12_ScMD . module:Content12_ScMD a schema:ListItem ; schema:name "Filmdesign 2: Filmgenres und Gestaltung"@de ; schema:position 12 .</v>
      </c>
    </row>
    <row r="394" spans="1:7" x14ac:dyDescent="0.35">
      <c r="A394" s="11" t="str">
        <f t="shared" si="17"/>
        <v>module:ScMD</v>
      </c>
      <c r="B394" s="4" t="s">
        <v>241</v>
      </c>
      <c r="C394" s="4">
        <v>13</v>
      </c>
      <c r="D394" s="4">
        <f t="shared" si="18"/>
        <v>13</v>
      </c>
      <c r="E394" s="25" t="s">
        <v>725</v>
      </c>
      <c r="F394" t="s">
        <v>1623</v>
      </c>
      <c r="G394" t="str">
        <f t="shared" si="19"/>
        <v>module:ScMD module:about_Content module:Content_ScMD . module:Content_ScMD a schema:ItemList ; schema:identifier "Content" ; schema:name "Inhalt ScMD" ; schema:itemListElement module:Content13_ScMD . module:Content13_ScMD a schema:ListItem ; schema:name "Informationsdesign: Visualisierung von Information unterschiedliche Ausgabemedien"@de ; schema:position 13 .</v>
      </c>
    </row>
    <row r="395" spans="1:7" x14ac:dyDescent="0.35">
      <c r="A395" s="11" t="str">
        <f t="shared" si="17"/>
        <v>module:SMVS</v>
      </c>
      <c r="B395" s="4" t="s">
        <v>235</v>
      </c>
      <c r="C395" s="4">
        <v>1</v>
      </c>
      <c r="D395" s="4" t="str">
        <f t="shared" si="18"/>
        <v>01</v>
      </c>
      <c r="E395" s="25" t="s">
        <v>725</v>
      </c>
      <c r="F395" t="s">
        <v>1627</v>
      </c>
      <c r="G395" t="str">
        <f t="shared" si="19"/>
        <v>module:SMVS module:about_Content module:Content_SMVS . module:Content_SMVS a schema:ItemList ; schema:identifier "Content" ; schema:name "Inhalt SMVS" ; schema:itemListElement module:Content01_SMVS . module:Content01_SMVS a schema:ListItem ; schema:name "Einleitung: Sicherheit in der Breite von verteilten, mobilen und eingebetteten Systemen"@de ; schema:position 1 .</v>
      </c>
    </row>
    <row r="396" spans="1:7" x14ac:dyDescent="0.35">
      <c r="A396" s="11" t="str">
        <f t="shared" si="17"/>
        <v>module:SMVS</v>
      </c>
      <c r="B396" s="4" t="s">
        <v>235</v>
      </c>
      <c r="C396" s="4">
        <v>2</v>
      </c>
      <c r="D396" s="4" t="str">
        <f t="shared" si="18"/>
        <v>02</v>
      </c>
      <c r="E396" s="25" t="s">
        <v>725</v>
      </c>
      <c r="F396" t="s">
        <v>1628</v>
      </c>
      <c r="G396" t="str">
        <f t="shared" si="19"/>
        <v>module:SMVS module:about_Content module:Content_SMVS . module:Content_SMVS a schema:ItemList ; schema:identifier "Content" ; schema:name "Inhalt SMVS" ; schema:itemListElement module:Content02_SMVS . module:Content02_SMVS a schema:ListItem ; schema:name "Programme mit Schadensfunktion: Viren, Würmer, Trojanische Pferde etc.  "@de ; schema:position 2 .</v>
      </c>
    </row>
    <row r="397" spans="1:7" x14ac:dyDescent="0.35">
      <c r="A397" s="11" t="str">
        <f t="shared" si="17"/>
        <v>module:SMVS</v>
      </c>
      <c r="B397" s="4" t="s">
        <v>235</v>
      </c>
      <c r="C397" s="4">
        <v>3</v>
      </c>
      <c r="D397" s="4" t="str">
        <f t="shared" si="18"/>
        <v>03</v>
      </c>
      <c r="E397" s="25" t="s">
        <v>725</v>
      </c>
      <c r="F397" t="s">
        <v>1629</v>
      </c>
      <c r="G397" t="str">
        <f t="shared" si="19"/>
        <v>module:SMVS module:about_Content module:Content_SMVS . module:Content_SMVS a schema:ItemList ; schema:identifier "Content" ; schema:name "Inhalt SMVS" ; schema:itemListElement module:Content03_SMVS . module:Content03_SMVS a schema:ListItem ; schema:name "Software-Sicherheit am Beispiel WEB Anwendungen: Gefahren durch Cross-Site-Scripting und SQL Injection etc. und deren Abwehr"@de ; schema:position 3 .</v>
      </c>
    </row>
    <row r="398" spans="1:7" x14ac:dyDescent="0.35">
      <c r="A398" s="11" t="str">
        <f t="shared" si="17"/>
        <v>module:SMVS</v>
      </c>
      <c r="B398" s="4" t="s">
        <v>235</v>
      </c>
      <c r="C398" s="4">
        <v>4</v>
      </c>
      <c r="D398" s="4" t="str">
        <f t="shared" si="18"/>
        <v>04</v>
      </c>
      <c r="E398" s="25" t="s">
        <v>725</v>
      </c>
      <c r="F398" t="s">
        <v>1630</v>
      </c>
      <c r="G398" t="str">
        <f t="shared" si="19"/>
        <v>module:SMVS module:about_Content module:Content_SMVS . module:Content_SMVS a schema:ItemList ; schema:identifier "Content" ; schema:name "Inhalt SMVS" ; schema:itemListElement module:Content04_SMVS . module:Content04_SMVS a schema:ListItem ; schema:name "Sicherheit im OSI Netzwerk-Modell: Wireless Security: WLAN, VPN, IPSec, TLS (SSL), KERBEROS, PGP"@de ; schema:position 4 .</v>
      </c>
    </row>
    <row r="399" spans="1:7" x14ac:dyDescent="0.35">
      <c r="A399" s="11" t="str">
        <f t="shared" si="17"/>
        <v>module:SMVS</v>
      </c>
      <c r="B399" s="4" t="s">
        <v>235</v>
      </c>
      <c r="C399" s="4">
        <v>5</v>
      </c>
      <c r="D399" s="4" t="str">
        <f t="shared" si="18"/>
        <v>05</v>
      </c>
      <c r="E399" s="25" t="s">
        <v>725</v>
      </c>
      <c r="F399" t="s">
        <v>1631</v>
      </c>
      <c r="G399" t="str">
        <f t="shared" si="19"/>
        <v>module:SMVS module:about_Content module:Content_SMVS . module:Content_SMVS a schema:ItemList ; schema:identifier "Content" ; schema:name "Inhalt SMVS" ; schema:itemListElement module:Content05_SMVS . module:Content05_SMVS a schema:ListItem ; schema:name "Cloud Security: spezifische Risiken der Cloud, ausgewählte technische Lösungsansätze"@de ; schema:position 5 .</v>
      </c>
    </row>
    <row r="400" spans="1:7" x14ac:dyDescent="0.35">
      <c r="A400" s="11" t="str">
        <f t="shared" si="17"/>
        <v>module:SMVS</v>
      </c>
      <c r="B400" s="4" t="s">
        <v>235</v>
      </c>
      <c r="C400" s="4">
        <v>6</v>
      </c>
      <c r="D400" s="4" t="str">
        <f t="shared" si="18"/>
        <v>06</v>
      </c>
      <c r="E400" s="25" t="s">
        <v>725</v>
      </c>
      <c r="F400" t="s">
        <v>1632</v>
      </c>
      <c r="G400" t="str">
        <f t="shared" si="19"/>
        <v>module:SMVS module:about_Content module:Content_SMVS . module:Content_SMVS a schema:ItemList ; schema:identifier "Content" ; schema:name "Inhalt SMVS" ; schema:itemListElement module:Content06_SMVS . module:Content06_SMVS a schema:ListItem ; schema:name "Sicherheitsaspekte Mobiler Endgeräte"@de ; schema:position 6 .</v>
      </c>
    </row>
    <row r="401" spans="1:7" x14ac:dyDescent="0.35">
      <c r="A401" s="11" t="str">
        <f t="shared" si="17"/>
        <v>module:SMVS</v>
      </c>
      <c r="B401" s="4" t="s">
        <v>235</v>
      </c>
      <c r="C401" s="4">
        <v>7</v>
      </c>
      <c r="D401" s="4" t="str">
        <f t="shared" si="18"/>
        <v>07</v>
      </c>
      <c r="E401" s="25" t="s">
        <v>725</v>
      </c>
      <c r="F401" t="s">
        <v>1633</v>
      </c>
      <c r="G401" t="str">
        <f t="shared" si="19"/>
        <v>module:SMVS module:about_Content module:Content_SMVS . module:Content_SMVS a schema:ItemList ; schema:identifier "Content" ; schema:name "Inhalt SMVS" ; schema:itemListElement module:Content07_SMVS . module:Content07_SMVS a schema:ListItem ; schema:name "spezifische Risiken in Mobilen Endgeräten"@de ; schema:position 7 .</v>
      </c>
    </row>
    <row r="402" spans="1:7" x14ac:dyDescent="0.35">
      <c r="A402" s="11" t="str">
        <f t="shared" si="17"/>
        <v>module:SMVS</v>
      </c>
      <c r="B402" s="4" t="s">
        <v>235</v>
      </c>
      <c r="C402" s="4">
        <v>8</v>
      </c>
      <c r="D402" s="4" t="str">
        <f t="shared" si="18"/>
        <v>08</v>
      </c>
      <c r="E402" s="25" t="s">
        <v>725</v>
      </c>
      <c r="F402" t="s">
        <v>1634</v>
      </c>
      <c r="G402" t="str">
        <f t="shared" si="19"/>
        <v>module:SMVS module:about_Content module:Content_SMVS . module:Content_SMVS a schema:ItemList ; schema:identifier "Content" ; schema:name "Inhalt SMVS" ; schema:itemListElement module:Content08_SMVS . module:Content08_SMVS a schema:ListItem ; schema:name "ausgewählte Sicherheitsansätze auf Systemebene"@de ; schema:position 8 .</v>
      </c>
    </row>
    <row r="403" spans="1:7" x14ac:dyDescent="0.35">
      <c r="A403" s="11" t="str">
        <f t="shared" si="17"/>
        <v>module:SMVS</v>
      </c>
      <c r="B403" s="4" t="s">
        <v>235</v>
      </c>
      <c r="C403" s="4">
        <v>9</v>
      </c>
      <c r="D403" s="4" t="str">
        <f t="shared" si="18"/>
        <v>09</v>
      </c>
      <c r="E403" s="25" t="s">
        <v>725</v>
      </c>
      <c r="F403" t="s">
        <v>1635</v>
      </c>
      <c r="G403" t="str">
        <f t="shared" si="19"/>
        <v>module:SMVS module:about_Content module:Content_SMVS . module:Content_SMVS a schema:ItemList ; schema:identifier "Content" ; schema:name "Inhalt SMVS" ; schema:itemListElement module:Content09_SMVS . module:Content09_SMVS a schema:ListItem ; schema:name "Ausblick zu Aspekten der Mediensicherheit, Biometrie &amp; Forensik, Internet of Things "@de ; schema:position 9 .</v>
      </c>
    </row>
    <row r="404" spans="1:7" x14ac:dyDescent="0.35">
      <c r="A404" s="11" t="str">
        <f t="shared" ref="A404:A467" si="20">_xlfn.CONCAT("module:",B404)</f>
        <v>module:SG3C</v>
      </c>
      <c r="B404" s="4" t="s">
        <v>225</v>
      </c>
      <c r="C404" s="4">
        <v>1</v>
      </c>
      <c r="D404" s="4" t="str">
        <f t="shared" si="18"/>
        <v>01</v>
      </c>
      <c r="E404" s="25" t="s">
        <v>725</v>
      </c>
      <c r="F404" t="s">
        <v>1639</v>
      </c>
      <c r="G404" t="str">
        <f t="shared" si="19"/>
        <v>module:SG3C module:about_Content module:Content_SG3C . module:Content_SG3C a schema:ItemList ; schema:identifier "Content" ; schema:name "Inhalt SG3C" ; schema:itemListElement module:Content01_SG3C . module:Content01_SG3C a schema:ListItem ; schema:name "Theoretische Grundlagen der interkulturellen Kompetenz und interkulturellen Kommunikation"@de ; schema:position 1 .</v>
      </c>
    </row>
    <row r="405" spans="1:7" x14ac:dyDescent="0.35">
      <c r="A405" s="11" t="str">
        <f t="shared" si="20"/>
        <v>module:SG3C</v>
      </c>
      <c r="B405" s="4" t="s">
        <v>225</v>
      </c>
      <c r="C405" s="4">
        <v>2</v>
      </c>
      <c r="D405" s="4" t="str">
        <f t="shared" si="18"/>
        <v>02</v>
      </c>
      <c r="E405" s="25" t="s">
        <v>725</v>
      </c>
      <c r="F405" t="s">
        <v>1640</v>
      </c>
      <c r="G405" t="str">
        <f t="shared" si="19"/>
        <v>module:SG3C module:about_Content module:Content_SG3C . module:Content_SG3C a schema:ItemList ; schema:identifier "Content" ; schema:name "Inhalt SG3C" ; schema:itemListElement module:Content02_SG3C . module:Content02_SG3C a schema:ListItem ; schema:name "Theorie und Praxis der virtuellen Teamarbeit/Vorteile und Probleme"@de ; schema:position 2 .</v>
      </c>
    </row>
    <row r="406" spans="1:7" x14ac:dyDescent="0.35">
      <c r="A406" s="11" t="str">
        <f t="shared" si="20"/>
        <v>module:SG3C</v>
      </c>
      <c r="B406" s="4" t="s">
        <v>225</v>
      </c>
      <c r="C406" s="4">
        <v>3</v>
      </c>
      <c r="D406" s="4" t="str">
        <f t="shared" si="18"/>
        <v>03</v>
      </c>
      <c r="E406" s="25" t="s">
        <v>725</v>
      </c>
      <c r="F406" t="s">
        <v>1641</v>
      </c>
      <c r="G406" t="str">
        <f t="shared" si="19"/>
        <v>module:SG3C module:about_Content module:Content_SG3C . module:Content_SG3C a schema:ItemList ; schema:identifier "Content" ; schema:name "Inhalt SG3C" ; schema:itemListElement module:Content03_SG3C . module:Content03_SG3C a schema:ListItem ; schema:name "Zusammenarbeit an einer fachbezogenen Thema mit Studierenden einer Partnerhochschule in Belgien (Hogeschool-Universiteit Brussel)"@de ; schema:position 3 .</v>
      </c>
    </row>
    <row r="407" spans="1:7" x14ac:dyDescent="0.35">
      <c r="A407" s="11" t="str">
        <f t="shared" si="20"/>
        <v>module:SG3C</v>
      </c>
      <c r="B407" s="4" t="s">
        <v>225</v>
      </c>
      <c r="C407" s="4">
        <v>4</v>
      </c>
      <c r="D407" s="4" t="str">
        <f t="shared" si="18"/>
        <v>04</v>
      </c>
      <c r="E407" s="25" t="s">
        <v>725</v>
      </c>
      <c r="F407" t="s">
        <v>1642</v>
      </c>
      <c r="G407" t="str">
        <f t="shared" si="19"/>
        <v>module:SG3C module:about_Content module:Content_SG3C . module:Content_SG3C a schema:ItemList ; schema:identifier "Content" ; schema:name "Inhalt SG3C" ; schema:itemListElement module:Content04_SG3C . module:Content04_SG3C a schema:ListItem ; schema:name "Präsentieren der Arbeitsergebnisse per Video-Konferenz"@de ; schema:position 4 .</v>
      </c>
    </row>
    <row r="408" spans="1:7" x14ac:dyDescent="0.35">
      <c r="A408" s="11" t="str">
        <f t="shared" si="20"/>
        <v>module:SG3P</v>
      </c>
      <c r="B408" s="4" t="s">
        <v>215</v>
      </c>
      <c r="C408" s="4">
        <v>1</v>
      </c>
      <c r="D408" s="4" t="str">
        <f t="shared" si="18"/>
        <v>01</v>
      </c>
      <c r="E408" s="25" t="s">
        <v>725</v>
      </c>
      <c r="F408" t="s">
        <v>1645</v>
      </c>
      <c r="G408" t="str">
        <f t="shared" si="19"/>
        <v>module:SG3P module:about_Content module:Content_SG3P . module:Content_SG3P a schema:ItemList ; schema:identifier "Content" ; schema:name "Inhalt SG3P" ; schema:itemListElement module:Content01_SG3P . module:Content01_SG3P a schema:ListItem ; schema:name "Grundbegriffe/Grundlagen des Projektmanagements;"@de ; schema:position 1 .</v>
      </c>
    </row>
    <row r="409" spans="1:7" x14ac:dyDescent="0.35">
      <c r="A409" s="11" t="str">
        <f t="shared" si="20"/>
        <v>module:SG3P</v>
      </c>
      <c r="B409" s="4" t="s">
        <v>215</v>
      </c>
      <c r="C409" s="4">
        <v>2</v>
      </c>
      <c r="D409" s="4" t="str">
        <f t="shared" si="18"/>
        <v>02</v>
      </c>
      <c r="E409" s="25" t="s">
        <v>725</v>
      </c>
      <c r="F409" t="s">
        <v>1646</v>
      </c>
      <c r="G409" t="str">
        <f t="shared" si="19"/>
        <v>module:SG3P module:about_Content module:Content_SG3P . module:Content_SG3P a schema:ItemList ; schema:identifier "Content" ; schema:name "Inhalt SG3P" ; schema:itemListElement module:Content02_SG3P . module:Content02_SG3P a schema:ListItem ; schema:name "Ablauf der Projektplanung; Formen der Projektorganisation; Projektkontrolle und -steuerung;"@de ; schema:position 2 .</v>
      </c>
    </row>
    <row r="410" spans="1:7" x14ac:dyDescent="0.35">
      <c r="A410" s="11" t="str">
        <f t="shared" si="20"/>
        <v>module:SG3P</v>
      </c>
      <c r="B410" s="4" t="s">
        <v>215</v>
      </c>
      <c r="C410" s="4">
        <v>3</v>
      </c>
      <c r="D410" s="4" t="str">
        <f t="shared" si="18"/>
        <v>03</v>
      </c>
      <c r="E410" s="25" t="s">
        <v>725</v>
      </c>
      <c r="F410" t="s">
        <v>1647</v>
      </c>
      <c r="G410" t="str">
        <f t="shared" si="19"/>
        <v>module:SG3P module:about_Content module:Content_SG3P . module:Content_SG3P a schema:ItemList ; schema:identifier "Content" ; schema:name "Inhalt SG3P" ; schema:itemListElement module:Content03_SG3P . module:Content03_SG3P a schema:ListItem ; schema:name "Social Skills im Projektmanagement (Motivation; Konfliktlösungsstrategien; Teammanagement; Gesprächsführung; ...)"@de ; schema:position 3 .</v>
      </c>
    </row>
    <row r="411" spans="1:7" x14ac:dyDescent="0.35">
      <c r="A411" s="11" t="str">
        <f t="shared" si="20"/>
        <v>module:SG3P</v>
      </c>
      <c r="B411" s="4" t="s">
        <v>215</v>
      </c>
      <c r="C411" s="4">
        <v>4</v>
      </c>
      <c r="D411" s="4" t="str">
        <f t="shared" si="18"/>
        <v>04</v>
      </c>
      <c r="E411" s="25" t="s">
        <v>725</v>
      </c>
      <c r="F411" t="s">
        <v>1648</v>
      </c>
      <c r="G411" t="str">
        <f t="shared" si="19"/>
        <v>module:SG3P module:about_Content module:Content_SG3P . module:Content_SG3P a schema:ItemList ; schema:identifier "Content" ; schema:name "Inhalt SG3P" ; schema:itemListElement module:Content04_SG3P . module:Content04_SG3P a schema:ListItem ; schema:name "Erfolgsfaktoren des Projektmanagements;"@de ; schema:position 4 .</v>
      </c>
    </row>
    <row r="412" spans="1:7" x14ac:dyDescent="0.35">
      <c r="A412" s="11" t="str">
        <f t="shared" si="20"/>
        <v>module:SG3P</v>
      </c>
      <c r="B412" s="4" t="s">
        <v>215</v>
      </c>
      <c r="C412" s="4">
        <v>5</v>
      </c>
      <c r="D412" s="4" t="str">
        <f t="shared" si="18"/>
        <v>05</v>
      </c>
      <c r="E412" s="25" t="s">
        <v>725</v>
      </c>
      <c r="F412" t="s">
        <v>1649</v>
      </c>
      <c r="G412" t="str">
        <f t="shared" si="19"/>
        <v>module:SG3P module:about_Content module:Content_SG3P . module:Content_SG3P a schema:ItemList ; schema:identifier "Content" ; schema:name "Inhalt SG3P" ; schema:itemListElement module:Content05_SG3P . module:Content05_SG3P a schema:ListItem ; schema:name "Darstellung der Tools und Methoden des Projektmanagements "@de ; schema:position 5 .</v>
      </c>
    </row>
    <row r="413" spans="1:7" x14ac:dyDescent="0.35">
      <c r="A413" s="11" t="str">
        <f t="shared" si="20"/>
        <v>module:SG4W</v>
      </c>
      <c r="B413" s="4" t="s">
        <v>1653</v>
      </c>
      <c r="C413" s="4">
        <v>1</v>
      </c>
      <c r="D413" s="4" t="str">
        <f t="shared" si="18"/>
        <v>01</v>
      </c>
      <c r="E413" s="25" t="s">
        <v>725</v>
      </c>
      <c r="F413" t="s">
        <v>1654</v>
      </c>
      <c r="G413" t="str">
        <f t="shared" si="19"/>
        <v>module:SG4W module:about_Content module:Content_SG4W . module:Content_SG4W a schema:ItemList ; schema:identifier "Content" ; schema:name "Inhalt SG4W" ; schema:itemListElement module:Content01_SG4W . module:Content01_SG4W a schema:ListItem ; schema:name "Begründungen normativer Sätze, Gründe für und gegen Moral, absolute Begründung von Moral, relative Begründungen von Moral, Dezisionismus"@de ; schema:position 1 .</v>
      </c>
    </row>
    <row r="414" spans="1:7" x14ac:dyDescent="0.35">
      <c r="A414" s="11" t="str">
        <f t="shared" si="20"/>
        <v>module:SG4W</v>
      </c>
      <c r="B414" s="4" t="s">
        <v>1653</v>
      </c>
      <c r="C414" s="4">
        <v>2</v>
      </c>
      <c r="D414" s="4" t="str">
        <f t="shared" si="18"/>
        <v>02</v>
      </c>
      <c r="E414" s="25" t="s">
        <v>725</v>
      </c>
      <c r="F414" t="s">
        <v>1655</v>
      </c>
      <c r="G414" t="str">
        <f t="shared" si="19"/>
        <v>module:SG4W module:about_Content module:Content_SG4W . module:Content_SG4W a schema:ItemList ; schema:identifier "Content" ; schema:name "Inhalt SG4W" ; schema:itemListElement module:Content02_SG4W . module:Content02_SG4W a schema:ListItem ; schema:name "Ethische Grundbegriffe, moralische Handlungen, Absicht und Freiwilligkeit, Wissen und Willen, Handlungsprinzipien, Handlungsfolgen, Tun und Unterlassen"@de ; schema:position 2 .</v>
      </c>
    </row>
    <row r="415" spans="1:7" x14ac:dyDescent="0.35">
      <c r="A415" s="11" t="str">
        <f t="shared" si="20"/>
        <v>module:SG4W</v>
      </c>
      <c r="B415" s="4" t="s">
        <v>1653</v>
      </c>
      <c r="C415" s="4">
        <v>3</v>
      </c>
      <c r="D415" s="4" t="str">
        <f t="shared" si="18"/>
        <v>03</v>
      </c>
      <c r="E415" s="25" t="s">
        <v>725</v>
      </c>
      <c r="F415" t="s">
        <v>1656</v>
      </c>
      <c r="G415" t="str">
        <f t="shared" si="19"/>
        <v>module:SG4W module:about_Content module:Content_SG4W . module:Content_SG4W a schema:ItemList ; schema:identifier "Content" ; schema:name "Inhalt SG4W" ; schema:itemListElement module:Content03_SG4W . module:Content03_SG4W a schema:ListItem ; schema:name "Ziel menschlichen Handelns, Glück als letztes Ziel, Sinn und Ziel, Das Gute (der Begriff , das höchste Gut)"@de ; schema:position 3 .</v>
      </c>
    </row>
    <row r="416" spans="1:7" x14ac:dyDescent="0.35">
      <c r="A416" s="11" t="str">
        <f t="shared" si="20"/>
        <v>module:SG4W</v>
      </c>
      <c r="B416" s="4" t="s">
        <v>1653</v>
      </c>
      <c r="C416" s="4">
        <v>4</v>
      </c>
      <c r="D416" s="4" t="str">
        <f t="shared" si="18"/>
        <v>04</v>
      </c>
      <c r="E416" s="25" t="s">
        <v>725</v>
      </c>
      <c r="F416" t="s">
        <v>1657</v>
      </c>
      <c r="G416" t="str">
        <f t="shared" si="19"/>
        <v>module:SG4W module:about_Content module:Content_SG4W . module:Content_SG4W a schema:ItemList ; schema:identifier "Content" ; schema:name "Inhalt SG4W" ; schema:itemListElement module:Content04_SG4W . module:Content04_SG4W a schema:ListItem ; schema:name "Werte, Gerechtigkeit, Tugend, Sollen, Können"@de ; schema:position 4 .</v>
      </c>
    </row>
    <row r="417" spans="1:7" x14ac:dyDescent="0.35">
      <c r="A417" s="11" t="str">
        <f t="shared" si="20"/>
        <v>module:SG4W</v>
      </c>
      <c r="B417" s="4" t="s">
        <v>1653</v>
      </c>
      <c r="C417" s="4">
        <v>5</v>
      </c>
      <c r="D417" s="4" t="str">
        <f t="shared" si="18"/>
        <v>05</v>
      </c>
      <c r="E417" s="25" t="s">
        <v>725</v>
      </c>
      <c r="F417" t="s">
        <v>1658</v>
      </c>
      <c r="G417" t="str">
        <f t="shared" si="19"/>
        <v>module:SG4W module:about_Content module:Content_SG4W . module:Content_SG4W a schema:ItemList ; schema:identifier "Content" ; schema:name "Inhalt SG4W" ; schema:itemListElement module:Content05_SG4W . module:Content05_SG4W a schema:ListItem ; schema:name "Durchsetzungsprobleme, Sein, Sollen und Müssen"@de ; schema:position 5 .</v>
      </c>
    </row>
    <row r="418" spans="1:7" x14ac:dyDescent="0.35">
      <c r="A418" s="11" t="str">
        <f t="shared" si="20"/>
        <v>module:SG4W</v>
      </c>
      <c r="B418" s="4" t="s">
        <v>1653</v>
      </c>
      <c r="C418" s="4">
        <v>6</v>
      </c>
      <c r="D418" s="4" t="str">
        <f t="shared" si="18"/>
        <v>06</v>
      </c>
      <c r="E418" s="25" t="s">
        <v>725</v>
      </c>
      <c r="F418" t="s">
        <v>1659</v>
      </c>
      <c r="G418" t="str">
        <f t="shared" si="19"/>
        <v>module:SG4W module:about_Content module:Content_SG4W . module:Content_SG4W a schema:ItemList ; schema:identifier "Content" ; schema:name "Inhalt SG4W" ; schema:itemListElement module:Content06_SG4W . module:Content06_SG4W a schema:ListItem ; schema:name "Besondere Aspekte: Das Problem des Bösen, reduktionistische Erklärungsversuche, nicht-reduktionistische Erklärungsversuche"@de ; schema:position 6 .</v>
      </c>
    </row>
    <row r="419" spans="1:7" x14ac:dyDescent="0.35">
      <c r="A419" s="11" t="str">
        <f t="shared" si="20"/>
        <v>module:SG4W</v>
      </c>
      <c r="B419" s="4" t="s">
        <v>1653</v>
      </c>
      <c r="C419" s="4">
        <v>7</v>
      </c>
      <c r="D419" s="4" t="str">
        <f t="shared" si="18"/>
        <v>07</v>
      </c>
      <c r="E419" s="25" t="s">
        <v>725</v>
      </c>
      <c r="F419" t="s">
        <v>1660</v>
      </c>
      <c r="G419" t="str">
        <f t="shared" si="19"/>
        <v>module:SG4W module:about_Content module:Content_SG4W . module:Content_SG4W a schema:ItemList ; schema:identifier "Content" ; schema:name "Inhalt SG4W" ; schema:itemListElement module:Content07_SG4W . module:Content07_SG4W a schema:ListItem ; schema:name "Zur Paradoxie zwischen zweckrationalem Handeln einzelner sowie von Teilsystemen und irrationalem „Verhalten, Reagieren“ von komplexen und ganzheitlichen Systemen; Hinweise auf systemimmanente Antagonismen"@de ; schema:position 7 .</v>
      </c>
    </row>
    <row r="420" spans="1:7" x14ac:dyDescent="0.35">
      <c r="A420" s="11" t="str">
        <f t="shared" si="20"/>
        <v>module:SG4W</v>
      </c>
      <c r="B420" s="4" t="s">
        <v>1653</v>
      </c>
      <c r="C420" s="4">
        <v>8</v>
      </c>
      <c r="D420" s="4" t="str">
        <f t="shared" si="18"/>
        <v>08</v>
      </c>
      <c r="E420" s="25" t="s">
        <v>725</v>
      </c>
      <c r="F420" t="s">
        <v>1661</v>
      </c>
      <c r="G420" t="str">
        <f t="shared" si="19"/>
        <v>module:SG4W module:about_Content module:Content_SG4W . module:Content_SG4W a schema:ItemList ; schema:identifier "Content" ; schema:name "Inhalt SG4W" ; schema:itemListElement module:Content08_SG4W . module:Content08_SG4W a schema:ListItem ; schema:name "Wissenschaftsethik - Kurzbeschreibung und Einordnung in die wissenschaftlichen Fragestellungen einer Technischen Hochschule, Schnittstellen zwischen Technik und Gesellschaft, Wissenschaftskultur, ihre jeweiligen historisch-konkreten ethischen Maßstäbe etc.."@de ; schema:position 8 .</v>
      </c>
    </row>
    <row r="421" spans="1:7" x14ac:dyDescent="0.35">
      <c r="A421" s="11" t="str">
        <f t="shared" si="20"/>
        <v>module:SG4W</v>
      </c>
      <c r="B421" s="4" t="s">
        <v>1653</v>
      </c>
      <c r="C421" s="4">
        <v>9</v>
      </c>
      <c r="D421" s="4" t="str">
        <f t="shared" si="18"/>
        <v>09</v>
      </c>
      <c r="E421" s="25" t="s">
        <v>725</v>
      </c>
      <c r="F421" t="s">
        <v>1662</v>
      </c>
      <c r="G421" t="str">
        <f t="shared" si="19"/>
        <v>module:SG4W module:about_Content module:Content_SG4W . module:Content_SG4W a schema:ItemList ; schema:identifier "Content" ; schema:name "Inhalt SG4W" ; schema:itemListElement module:Content09_SG4W . module:Content09_SG4W a schema:ListItem ; schema:name "Innovation und gesellschaftliche Transformation: zur Abhängigkeit zwischen Werten, Zielen und Problemdefinitionen auf der einen Seite und gesellschaftlicher Entwicklung auf der anderen. "@de ; schema:position 9 .</v>
      </c>
    </row>
    <row r="422" spans="1:7" x14ac:dyDescent="0.35">
      <c r="A422" s="11" t="str">
        <f t="shared" si="20"/>
        <v>module:SG4M</v>
      </c>
      <c r="B422" s="4" t="s">
        <v>197</v>
      </c>
      <c r="C422" s="4">
        <v>1</v>
      </c>
      <c r="D422" s="4" t="str">
        <f t="shared" si="18"/>
        <v>01</v>
      </c>
      <c r="E422" s="25" t="s">
        <v>725</v>
      </c>
      <c r="F422" t="s">
        <v>1666</v>
      </c>
      <c r="G422" t="str">
        <f t="shared" si="19"/>
        <v>module:SG4M module:about_Content module:Content_SG4M . module:Content_SG4M a schema:ItemList ; schema:identifier "Content" ; schema:name "Inhalt SG4M" ; schema:itemListElement module:Content01_SG4M . module:Content01_SG4M a schema:ListItem ; schema:name "grundlegender Regelungen des Telemedien-, Rundfunk- und Presserechtes"@de ; schema:position 1 .</v>
      </c>
    </row>
    <row r="423" spans="1:7" x14ac:dyDescent="0.35">
      <c r="A423" s="11" t="str">
        <f t="shared" si="20"/>
        <v>module:SG4M</v>
      </c>
      <c r="B423" s="4" t="s">
        <v>197</v>
      </c>
      <c r="C423" s="4">
        <v>2</v>
      </c>
      <c r="D423" s="4" t="str">
        <f t="shared" si="18"/>
        <v>02</v>
      </c>
      <c r="E423" s="25" t="s">
        <v>725</v>
      </c>
      <c r="F423" t="s">
        <v>1667</v>
      </c>
      <c r="G423" t="str">
        <f t="shared" si="19"/>
        <v>module:SG4M module:about_Content module:Content_SG4M . module:Content_SG4M a schema:ItemList ; schema:identifier "Content" ; schema:name "Inhalt SG4M" ; schema:itemListElement module:Content02_SG4M . module:Content02_SG4M a schema:ListItem ; schema:name "Anwendungsbereites Wissen im Bereich des Urheber-, Marken- und Wettbewerbsrechtes"@de ; schema:position 2 .</v>
      </c>
    </row>
    <row r="424" spans="1:7" x14ac:dyDescent="0.35">
      <c r="A424" s="11" t="str">
        <f t="shared" si="20"/>
        <v>module:SG4M</v>
      </c>
      <c r="B424" s="4" t="s">
        <v>197</v>
      </c>
      <c r="C424" s="4">
        <v>3</v>
      </c>
      <c r="D424" s="4" t="str">
        <f t="shared" si="18"/>
        <v>03</v>
      </c>
      <c r="E424" s="25" t="s">
        <v>725</v>
      </c>
      <c r="F424" t="s">
        <v>1668</v>
      </c>
      <c r="G424" t="str">
        <f t="shared" si="19"/>
        <v>module:SG4M module:about_Content module:Content_SG4M . module:Content_SG4M a schema:ItemList ; schema:identifier "Content" ; schema:name "Inhalt SG4M" ; schema:itemListElement module:Content03_SG4M . module:Content03_SG4M a schema:ListItem ; schema:name "Beurteilung der Einhaltung zwingender rechtlicher Regelungen im Bereich der Telemediendienste, sowie straf- und zivilrechtliche Folgen"@de ; schema:position 3 .</v>
      </c>
    </row>
    <row r="425" spans="1:7" x14ac:dyDescent="0.35">
      <c r="A425" s="11" t="str">
        <f t="shared" si="20"/>
        <v>module:Proj</v>
      </c>
      <c r="B425" s="4" t="s">
        <v>186</v>
      </c>
      <c r="C425" s="4">
        <v>1</v>
      </c>
      <c r="D425" s="4" t="str">
        <f t="shared" si="18"/>
        <v>01</v>
      </c>
      <c r="E425" s="25" t="s">
        <v>725</v>
      </c>
      <c r="F425" t="s">
        <v>1672</v>
      </c>
      <c r="G425" t="str">
        <f t="shared" si="19"/>
        <v>module:Proj module:about_Content module:Content_Proj . module:Content_Proj a schema:ItemList ; schema:identifier "Content" ; schema:name "Inhalt Proj" ; schema:itemListElement module:Content01_Proj . module:Content01_Proj a schema:ListItem ; schema:name "Projekt aus den Profilrichtungen Intelligente Systeme, Network Computing oder Digitale Medien Informatik"@de ; schema:position 1 .</v>
      </c>
    </row>
    <row r="426" spans="1:7" x14ac:dyDescent="0.35">
      <c r="A426" s="11" t="str">
        <f t="shared" si="20"/>
        <v>module:Proj</v>
      </c>
      <c r="B426" s="4" t="s">
        <v>186</v>
      </c>
      <c r="C426" s="4">
        <v>2</v>
      </c>
      <c r="D426" s="4" t="str">
        <f t="shared" si="18"/>
        <v>02</v>
      </c>
      <c r="E426" s="25" t="s">
        <v>725</v>
      </c>
      <c r="F426" t="s">
        <v>1673</v>
      </c>
      <c r="G426" t="str">
        <f t="shared" si="19"/>
        <v>module:Proj module:about_Content module:Content_Proj . module:Content_Proj a schema:ItemList ; schema:identifier "Content" ; schema:name "Inhalt Proj" ; schema:itemListElement module:Content02_Proj . module:Content02_Proj a schema:ListItem ; schema:name "Themen der aktuellen Forschung z.B.: Aufbau eines Community-Netzwerkes, Autonome Mobile Systeme, Interaktiver Film, Multimediale Applikationen, Nutzung von DB-Software zur Entwicklung von DB-Applikationen, Sicherheit in drahtlosen Netzen "@de ; schema:position 2 .</v>
      </c>
    </row>
    <row r="427" spans="1:7" x14ac:dyDescent="0.35">
      <c r="A427" s="11" t="str">
        <f t="shared" si="20"/>
        <v>module:EiWS</v>
      </c>
      <c r="B427" s="4" t="s">
        <v>176</v>
      </c>
      <c r="C427" s="4">
        <v>1</v>
      </c>
      <c r="D427" s="4" t="str">
        <f t="shared" si="18"/>
        <v>01</v>
      </c>
      <c r="E427" s="25" t="s">
        <v>725</v>
      </c>
      <c r="F427" t="s">
        <v>1679</v>
      </c>
      <c r="G427" t="str">
        <f t="shared" si="19"/>
        <v>module:EiWS module:about_Content module:Content_EiWS . module:Content_EiWS a schema:ItemList ; schema:identifier "Content" ; schema:name "Inhalt EiWS" ; schema:itemListElement module:Content01_EiWS . module:Content01_EiWS a schema:ListItem ; schema:name "Was ist Wissenschaft und was ist wissenschaftliches Arbeiten?"@de ; schema:position 1 .</v>
      </c>
    </row>
    <row r="428" spans="1:7" x14ac:dyDescent="0.35">
      <c r="A428" s="11" t="str">
        <f t="shared" si="20"/>
        <v>module:EiWS</v>
      </c>
      <c r="B428" s="4" t="s">
        <v>176</v>
      </c>
      <c r="C428" s="4">
        <v>2</v>
      </c>
      <c r="D428" s="4" t="str">
        <f t="shared" si="18"/>
        <v>02</v>
      </c>
      <c r="E428" s="25" t="s">
        <v>725</v>
      </c>
      <c r="F428" t="s">
        <v>1680</v>
      </c>
      <c r="G428" t="str">
        <f t="shared" si="19"/>
        <v>module:EiWS module:about_Content module:Content_EiWS . module:Content_EiWS a schema:ItemList ; schema:identifier "Content" ; schema:name "Inhalt EiWS" ; schema:itemListElement module:Content02_EiWS . module:Content02_EiWS a schema:ListItem ; schema:name "Textarten"@de ; schema:position 2 .</v>
      </c>
    </row>
    <row r="429" spans="1:7" x14ac:dyDescent="0.35">
      <c r="A429" s="11" t="str">
        <f t="shared" si="20"/>
        <v>module:EiWS</v>
      </c>
      <c r="B429" s="4" t="s">
        <v>176</v>
      </c>
      <c r="C429" s="4">
        <v>3</v>
      </c>
      <c r="D429" s="4" t="str">
        <f t="shared" si="18"/>
        <v>03</v>
      </c>
      <c r="E429" s="25" t="s">
        <v>725</v>
      </c>
      <c r="F429" t="s">
        <v>1681</v>
      </c>
      <c r="G429" t="str">
        <f t="shared" si="19"/>
        <v>module:EiWS module:about_Content module:Content_EiWS . module:Content_EiWS a schema:ItemList ; schema:identifier "Content" ; schema:name "Inhalt EiWS" ; schema:itemListElement module:Content03_EiWS . module:Content03_EiWS a schema:ListItem ; schema:name "Nutzung von Social Media im Studium: Wikis, Weblogs, Tagging"@de ; schema:position 3 .</v>
      </c>
    </row>
    <row r="430" spans="1:7" x14ac:dyDescent="0.35">
      <c r="A430" s="11" t="str">
        <f t="shared" si="20"/>
        <v>module:EiWS</v>
      </c>
      <c r="B430" s="4" t="s">
        <v>176</v>
      </c>
      <c r="C430" s="4">
        <v>4</v>
      </c>
      <c r="D430" s="4" t="str">
        <f t="shared" si="18"/>
        <v>04</v>
      </c>
      <c r="E430" s="25" t="s">
        <v>725</v>
      </c>
      <c r="F430" t="s">
        <v>1682</v>
      </c>
      <c r="G430" t="str">
        <f t="shared" si="19"/>
        <v>module:EiWS module:about_Content module:Content_EiWS . module:Content_EiWS a schema:ItemList ; schema:identifier "Content" ; schema:name "Inhalt EiWS" ; schema:itemListElement module:Content04_EiWS . module:Content04_EiWS a schema:ListItem ; schema:name "Literaturrecherche und -beschaffung: Nutzung von Bibliothekskatalogen, Internetrecherche, Fachportale und"@de ; schema:position 4 .</v>
      </c>
    </row>
    <row r="431" spans="1:7" x14ac:dyDescent="0.35">
      <c r="A431" s="11" t="str">
        <f t="shared" si="20"/>
        <v>module:EiWS</v>
      </c>
      <c r="B431" s="4" t="s">
        <v>176</v>
      </c>
      <c r="C431" s="4">
        <v>5</v>
      </c>
      <c r="D431" s="4" t="str">
        <f t="shared" si="18"/>
        <v>05</v>
      </c>
      <c r="E431" s="25" t="s">
        <v>725</v>
      </c>
      <c r="F431" t="s">
        <v>1683</v>
      </c>
      <c r="G431" t="str">
        <f t="shared" si="19"/>
        <v>module:EiWS module:about_Content module:Content_EiWS . module:Content_EiWS a schema:ItemList ; schema:identifier "Content" ; schema:name "Inhalt EiWS" ; schema:itemListElement module:Content05_EiWS . module:Content05_EiWS a schema:ListItem ; schema:name "Literaturverwaltung mit Textverarbeitungsprogrammen, Datenbanken und Literaturverwaltungsprogrammen (citavi)"@de ; schema:position 5 .</v>
      </c>
    </row>
    <row r="432" spans="1:7" x14ac:dyDescent="0.35">
      <c r="A432" s="11" t="str">
        <f t="shared" si="20"/>
        <v>module:EiWS</v>
      </c>
      <c r="B432" s="4" t="s">
        <v>176</v>
      </c>
      <c r="C432" s="4">
        <v>6</v>
      </c>
      <c r="D432" s="4" t="str">
        <f t="shared" si="18"/>
        <v>06</v>
      </c>
      <c r="E432" s="25" t="s">
        <v>725</v>
      </c>
      <c r="F432" t="s">
        <v>1684</v>
      </c>
      <c r="G432" t="str">
        <f t="shared" si="19"/>
        <v>module:EiWS module:about_Content module:Content_EiWS . module:Content_EiWS a schema:ItemList ; schema:identifier "Content" ; schema:name "Inhalt EiWS" ; schema:itemListElement module:Content06_EiWS . module:Content06_EiWS a schema:ListItem ; schema:name "Inhaltliche Gestaltung: Themenfindung, -strukturierung; Elemente eines wissenschaftlichen Textes, Quellenangaben und Zitate, Plagiate"@de ; schema:position 6 .</v>
      </c>
    </row>
    <row r="433" spans="1:7" x14ac:dyDescent="0.35">
      <c r="A433" s="11" t="str">
        <f t="shared" si="20"/>
        <v>module:EiWS</v>
      </c>
      <c r="B433" s="4" t="s">
        <v>176</v>
      </c>
      <c r="C433" s="4">
        <v>7</v>
      </c>
      <c r="D433" s="4" t="str">
        <f t="shared" si="18"/>
        <v>07</v>
      </c>
      <c r="E433" s="25" t="s">
        <v>725</v>
      </c>
      <c r="F433" t="s">
        <v>1685</v>
      </c>
      <c r="G433" t="str">
        <f t="shared" si="19"/>
        <v>module:EiWS module:about_Content module:Content_EiWS . module:Content_EiWS a schema:ItemList ; schema:identifier "Content" ; schema:name "Inhalt EiWS" ; schema:itemListElement module:Content07_EiWS . module:Content07_EiWS a schema:ListItem ; schema:name "Formale Gestaltung: Gliederungsfunktion, Fußnoten, Tabellen, Grafiken und Abbildungen, Register und Verzeichnisse, Nutzung von Formatvorlagen, Schriftbild und Satzspiegel"@de ; schema:position 7 .</v>
      </c>
    </row>
    <row r="434" spans="1:7" x14ac:dyDescent="0.35">
      <c r="A434" s="11" t="str">
        <f t="shared" si="20"/>
        <v>module:AuMS</v>
      </c>
      <c r="B434" s="4" t="s">
        <v>166</v>
      </c>
      <c r="C434" s="4">
        <v>1</v>
      </c>
      <c r="D434" s="4" t="str">
        <f t="shared" si="18"/>
        <v>01</v>
      </c>
      <c r="E434" s="25" t="s">
        <v>725</v>
      </c>
      <c r="F434" t="s">
        <v>1691</v>
      </c>
      <c r="G434" t="str">
        <f t="shared" si="19"/>
        <v>module:AuMS module:about_Content module:Content_AuMS . module:Content_AuMS a schema:ItemList ; schema:identifier "Content" ; schema:name "Inhalt AuMS" ; schema:itemListElement module:Content01_AuMS . module:Content01_AuMS a schema:ListItem ; schema:name "Komponenten autonomer mobiler Systeme, Aktoren und Sensoren"@de ; schema:position 1 .</v>
      </c>
    </row>
    <row r="435" spans="1:7" x14ac:dyDescent="0.35">
      <c r="A435" s="11" t="str">
        <f t="shared" si="20"/>
        <v>module:AuMS</v>
      </c>
      <c r="B435" s="4" t="s">
        <v>166</v>
      </c>
      <c r="C435" s="4">
        <v>2</v>
      </c>
      <c r="D435" s="4" t="str">
        <f t="shared" si="18"/>
        <v>02</v>
      </c>
      <c r="E435" s="25" t="s">
        <v>725</v>
      </c>
      <c r="F435" t="s">
        <v>1692</v>
      </c>
      <c r="G435" t="str">
        <f t="shared" si="19"/>
        <v>module:AuMS module:about_Content module:Content_AuMS . module:Content_AuMS a schema:ItemList ; schema:identifier "Content" ; schema:name "Inhalt AuMS" ; schema:itemListElement module:Content02_AuMS . module:Content02_AuMS a schema:ListItem ; schema:name "Bildaufnahme und –verarbeitung durch mobile Systeme"@de ; schema:position 2 .</v>
      </c>
    </row>
    <row r="436" spans="1:7" x14ac:dyDescent="0.35">
      <c r="A436" s="11" t="str">
        <f t="shared" si="20"/>
        <v>module:AuMS</v>
      </c>
      <c r="B436" s="4" t="s">
        <v>166</v>
      </c>
      <c r="C436" s="4">
        <v>3</v>
      </c>
      <c r="D436" s="4" t="str">
        <f t="shared" si="18"/>
        <v>03</v>
      </c>
      <c r="E436" s="25" t="s">
        <v>725</v>
      </c>
      <c r="F436" t="s">
        <v>1693</v>
      </c>
      <c r="G436" t="str">
        <f t="shared" si="19"/>
        <v>module:AuMS module:about_Content module:Content_AuMS . module:Content_AuMS a schema:ItemList ; schema:identifier "Content" ; schema:name "Inhalt AuMS" ; schema:itemListElement module:Content03_AuMS . module:Content03_AuMS a schema:ListItem ; schema:name "Methoden und Geräte zur Navigation und Planung"@de ; schema:position 3 .</v>
      </c>
    </row>
    <row r="437" spans="1:7" x14ac:dyDescent="0.35">
      <c r="A437" s="11" t="str">
        <f t="shared" si="20"/>
        <v>module:AuMS</v>
      </c>
      <c r="B437" s="4" t="s">
        <v>166</v>
      </c>
      <c r="C437" s="4">
        <v>4</v>
      </c>
      <c r="D437" s="4" t="str">
        <f t="shared" si="18"/>
        <v>04</v>
      </c>
      <c r="E437" s="25" t="s">
        <v>725</v>
      </c>
      <c r="F437" t="s">
        <v>1694</v>
      </c>
      <c r="G437" t="str">
        <f t="shared" si="19"/>
        <v>module:AuMS module:about_Content module:Content_AuMS . module:Content_AuMS a schema:ItemList ; schema:identifier "Content" ; schema:name "Inhalt AuMS" ; schema:itemListElement module:Content04_AuMS . module:Content04_AuMS a schema:ListItem ; schema:name "Ausgesuchte Algorithmen zur Merkmals"@de ; schema:position 4 .</v>
      </c>
    </row>
    <row r="438" spans="1:7" x14ac:dyDescent="0.35">
      <c r="A438" s="11" t="str">
        <f t="shared" si="20"/>
        <v>module:AuMS</v>
      </c>
      <c r="B438" s="4" t="s">
        <v>166</v>
      </c>
      <c r="C438" s="4">
        <v>5</v>
      </c>
      <c r="D438" s="4" t="str">
        <f t="shared" si="18"/>
        <v>05</v>
      </c>
      <c r="E438" s="25" t="s">
        <v>725</v>
      </c>
      <c r="F438" t="s">
        <v>1695</v>
      </c>
      <c r="G438" t="str">
        <f t="shared" si="19"/>
        <v>module:AuMS module:about_Content module:Content_AuMS . module:Content_AuMS a schema:ItemList ; schema:identifier "Content" ; schema:name "Inhalt AuMS" ; schema:itemListElement module:Content05_AuMS . module:Content05_AuMS a schema:ListItem ; schema:name "bestimmung, Objekterkennung und -verfolgung"@de ; schema:position 5 .</v>
      </c>
    </row>
    <row r="439" spans="1:7" x14ac:dyDescent="0.35">
      <c r="A439" s="11" t="str">
        <f t="shared" si="20"/>
        <v>module:AuMS</v>
      </c>
      <c r="B439" s="4" t="s">
        <v>166</v>
      </c>
      <c r="C439" s="4">
        <v>6</v>
      </c>
      <c r="D439" s="4" t="str">
        <f t="shared" si="18"/>
        <v>06</v>
      </c>
      <c r="E439" s="25" t="s">
        <v>725</v>
      </c>
      <c r="F439" t="s">
        <v>1696</v>
      </c>
      <c r="G439" t="str">
        <f t="shared" si="19"/>
        <v>module:AuMS module:about_Content module:Content_AuMS . module:Content_AuMS a schema:ItemList ; schema:identifier "Content" ; schema:name "Inhalt AuMS" ; schema:itemListElement module:Content06_AuMS . module:Content06_AuMS a schema:ListItem ; schema:name "Integration von KI- und BV-Algorithmen"@de ; schema:position 6 .</v>
      </c>
    </row>
    <row r="440" spans="1:7" x14ac:dyDescent="0.35">
      <c r="A440" s="11" t="str">
        <f t="shared" si="20"/>
        <v>module:AuMS</v>
      </c>
      <c r="B440" s="4" t="s">
        <v>166</v>
      </c>
      <c r="C440" s="4">
        <v>7</v>
      </c>
      <c r="D440" s="4" t="str">
        <f t="shared" si="18"/>
        <v>07</v>
      </c>
      <c r="E440" s="25" t="s">
        <v>725</v>
      </c>
      <c r="F440" t="s">
        <v>1697</v>
      </c>
      <c r="G440" t="str">
        <f t="shared" si="19"/>
        <v>module:AuMS module:about_Content module:Content_AuMS . module:Content_AuMS a schema:ItemList ; schema:identifier "Content" ; schema:name "Inhalt AuMS" ; schema:itemListElement module:Content07_AuMS . module:Content07_AuMS a schema:ListItem ; schema:name "Gruppenarbeit: Bearbeiten eines Anwendungsszenarios wie beispielsweise Navigation, Auffinden und Transport eines farblich gekennzeichneten Gegenstands mit Hilfe eines Mobilen Roboters  "@de ; schema:position 7 .</v>
      </c>
    </row>
    <row r="441" spans="1:7" x14ac:dyDescent="0.35">
      <c r="A441" s="11" t="str">
        <f t="shared" si="20"/>
        <v>module:CrDI</v>
      </c>
      <c r="B441" s="4" t="s">
        <v>159</v>
      </c>
      <c r="C441" s="4">
        <v>1</v>
      </c>
      <c r="D441" s="4" t="str">
        <f t="shared" si="18"/>
        <v>01</v>
      </c>
      <c r="E441" s="25" t="s">
        <v>725</v>
      </c>
      <c r="F441" t="s">
        <v>1701</v>
      </c>
      <c r="G441" t="str">
        <f t="shared" si="19"/>
        <v>module:CrDI module:about_Content module:Content_CrDI . module:Content_CrDI a schema:ItemList ; schema:identifier "Content" ; schema:name "Inhalt CrDI" ; schema:itemListElement module:Content01_CrDI . module:Content01_CrDI a schema:ListItem ; schema:name "Cross Device User Experience"@de ; schema:position 1 .</v>
      </c>
    </row>
    <row r="442" spans="1:7" x14ac:dyDescent="0.35">
      <c r="A442" s="11" t="str">
        <f t="shared" si="20"/>
        <v>module:CrDI</v>
      </c>
      <c r="B442" s="4" t="s">
        <v>159</v>
      </c>
      <c r="C442" s="4">
        <v>2</v>
      </c>
      <c r="D442" s="4" t="str">
        <f t="shared" si="18"/>
        <v>02</v>
      </c>
      <c r="E442" s="25" t="s">
        <v>725</v>
      </c>
      <c r="F442" t="s">
        <v>1702</v>
      </c>
      <c r="G442" t="str">
        <f t="shared" si="19"/>
        <v>module:CrDI module:about_Content module:Content_CrDI . module:Content_CrDI a schema:ItemList ; schema:identifier "Content" ; schema:name "Inhalt CrDI" ; schema:itemListElement module:Content02_CrDI . module:Content02_CrDI a schema:ListItem ; schema:name "User Journeys"@de ; schema:position 2 .</v>
      </c>
    </row>
    <row r="443" spans="1:7" x14ac:dyDescent="0.35">
      <c r="A443" s="11" t="str">
        <f t="shared" si="20"/>
        <v>module:CrDI</v>
      </c>
      <c r="B443" s="4" t="s">
        <v>159</v>
      </c>
      <c r="C443" s="4">
        <v>3</v>
      </c>
      <c r="D443" s="4" t="str">
        <f t="shared" si="18"/>
        <v>03</v>
      </c>
      <c r="E443" s="25" t="s">
        <v>725</v>
      </c>
      <c r="F443" t="s">
        <v>1703</v>
      </c>
      <c r="G443" t="str">
        <f t="shared" si="19"/>
        <v>module:CrDI module:about_Content module:Content_CrDI . module:Content_CrDI a schema:ItemList ; schema:identifier "Content" ; schema:name "Inhalt CrDI" ; schema:itemListElement module:Content03_CrDI . module:Content03_CrDI a schema:ListItem ; schema:name "Medienkonvergenz"@de ; schema:position 3 .</v>
      </c>
    </row>
    <row r="444" spans="1:7" x14ac:dyDescent="0.35">
      <c r="A444" s="11" t="str">
        <f t="shared" si="20"/>
        <v>module:CrDI</v>
      </c>
      <c r="B444" s="4" t="s">
        <v>159</v>
      </c>
      <c r="C444" s="4">
        <v>4</v>
      </c>
      <c r="D444" s="4" t="str">
        <f t="shared" si="18"/>
        <v>04</v>
      </c>
      <c r="E444" s="25" t="s">
        <v>725</v>
      </c>
      <c r="F444" t="s">
        <v>1704</v>
      </c>
      <c r="G444" t="str">
        <f t="shared" si="19"/>
        <v>module:CrDI module:about_Content module:Content_CrDI . module:Content_CrDI a schema:ItemList ; schema:identifier "Content" ; schema:name "Inhalt CrDI" ; schema:itemListElement module:Content04_CrDI . module:Content04_CrDI a schema:ListItem ; schema:name "Interfacedesign"@de ; schema:position 4 .</v>
      </c>
    </row>
    <row r="445" spans="1:7" x14ac:dyDescent="0.35">
      <c r="A445" s="11" t="str">
        <f t="shared" si="20"/>
        <v>module:CrDI</v>
      </c>
      <c r="B445" s="4" t="s">
        <v>159</v>
      </c>
      <c r="C445" s="4">
        <v>5</v>
      </c>
      <c r="D445" s="4" t="str">
        <f t="shared" si="18"/>
        <v>05</v>
      </c>
      <c r="E445" s="25" t="s">
        <v>725</v>
      </c>
      <c r="F445" t="s">
        <v>1705</v>
      </c>
      <c r="G445" t="str">
        <f t="shared" si="19"/>
        <v>module:CrDI module:about_Content module:Content_CrDI . module:Content_CrDI a schema:ItemList ; schema:identifier "Content" ; schema:name "Inhalt CrDI" ; schema:itemListElement module:Content05_CrDI . module:Content05_CrDI a schema:ListItem ; schema:name "Cross Platform Frameworks"@de ; schema:position 5 .</v>
      </c>
    </row>
    <row r="446" spans="1:7" x14ac:dyDescent="0.35">
      <c r="A446" s="11" t="str">
        <f t="shared" si="20"/>
        <v>module:CrDI</v>
      </c>
      <c r="B446" s="4" t="s">
        <v>159</v>
      </c>
      <c r="C446" s="4">
        <v>6</v>
      </c>
      <c r="D446" s="4" t="str">
        <f t="shared" si="18"/>
        <v>06</v>
      </c>
      <c r="E446" s="25" t="s">
        <v>725</v>
      </c>
      <c r="F446" t="s">
        <v>1706</v>
      </c>
      <c r="G446" t="str">
        <f t="shared" si="19"/>
        <v>module:CrDI module:about_Content module:Content_CrDI . module:Content_CrDI a schema:ItemList ; schema:identifier "Content" ; schema:name "Inhalt CrDI" ; schema:itemListElement module:Content06_CrDI . module:Content06_CrDI a schema:ListItem ; schema:name "HTML5, CSS3, Javascript"@de ; schema:position 6 .</v>
      </c>
    </row>
    <row r="447" spans="1:7" x14ac:dyDescent="0.35">
      <c r="A447" s="11" t="str">
        <f t="shared" si="20"/>
        <v>module:CrDI</v>
      </c>
      <c r="B447" s="4" t="s">
        <v>159</v>
      </c>
      <c r="C447" s="4">
        <v>7</v>
      </c>
      <c r="D447" s="4" t="str">
        <f t="shared" si="18"/>
        <v>07</v>
      </c>
      <c r="E447" s="25" t="s">
        <v>725</v>
      </c>
      <c r="F447" t="s">
        <v>1707</v>
      </c>
      <c r="G447" t="str">
        <f t="shared" si="19"/>
        <v>module:CrDI module:about_Content module:Content_CrDI . module:Content_CrDI a schema:ItemList ; schema:identifier "Content" ; schema:name "Inhalt CrDI" ; schema:itemListElement module:Content07_CrDI . module:Content07_CrDI a schema:ListItem ; schema:name "Json"@de ; schema:position 7 .</v>
      </c>
    </row>
    <row r="448" spans="1:7" x14ac:dyDescent="0.35">
      <c r="A448" s="11" t="str">
        <f t="shared" si="20"/>
        <v>module:CrDI</v>
      </c>
      <c r="B448" s="4" t="s">
        <v>159</v>
      </c>
      <c r="C448" s="4">
        <v>8</v>
      </c>
      <c r="D448" s="4" t="str">
        <f t="shared" si="18"/>
        <v>08</v>
      </c>
      <c r="E448" s="25" t="s">
        <v>725</v>
      </c>
      <c r="F448" t="s">
        <v>1708</v>
      </c>
      <c r="G448" t="str">
        <f t="shared" si="19"/>
        <v>module:CrDI module:about_Content module:Content_CrDI . module:Content_CrDI a schema:ItemList ; schema:identifier "Content" ; schema:name "Inhalt CrDI" ; schema:itemListElement module:Content08_CrDI . module:Content08_CrDI a schema:ListItem ; schema:name "XML, SVG"@de ; schema:position 8 .</v>
      </c>
    </row>
    <row r="449" spans="1:7" x14ac:dyDescent="0.35">
      <c r="A449" s="11" t="str">
        <f t="shared" si="20"/>
        <v>module:CrDI</v>
      </c>
      <c r="B449" s="4" t="s">
        <v>159</v>
      </c>
      <c r="C449" s="4">
        <v>9</v>
      </c>
      <c r="D449" s="4" t="str">
        <f t="shared" si="18"/>
        <v>09</v>
      </c>
      <c r="E449" s="25" t="s">
        <v>725</v>
      </c>
      <c r="F449" t="s">
        <v>1709</v>
      </c>
      <c r="G449" t="str">
        <f t="shared" si="19"/>
        <v>module:CrDI module:about_Content module:Content_CrDI . module:Content_CrDI a schema:ItemList ; schema:identifier "Content" ; schema:name "Inhalt CrDI" ; schema:itemListElement module:Content09_CrDI . module:Content09_CrDI a schema:ListItem ; schema:name "Internet der Dinge"@de ; schema:position 9 .</v>
      </c>
    </row>
    <row r="450" spans="1:7" x14ac:dyDescent="0.35">
      <c r="A450" s="11" t="str">
        <f t="shared" si="20"/>
        <v>module:CrDI</v>
      </c>
      <c r="B450" s="4" t="s">
        <v>159</v>
      </c>
      <c r="C450" s="4">
        <v>10</v>
      </c>
      <c r="D450" s="4">
        <f t="shared" ref="D450:D513" si="21">IF(C450&lt;10,_xlfn.CONCAT(0,C450),C450)</f>
        <v>10</v>
      </c>
      <c r="E450" s="25" t="s">
        <v>725</v>
      </c>
      <c r="F450" t="s">
        <v>1710</v>
      </c>
      <c r="G450" t="str">
        <f t="shared" si="19"/>
        <v>module:CrDI module:about_Content module:Content_CrDI . module:Content_CrDI a schema:ItemList ; schema:identifier "Content" ; schema:name "Inhalt CrDI" ; schema:itemListElement module:Content10_CrDI . module:Content10_CrDI a schema:ListItem ; schema:name "Ubiquitous Computing"@de ; schema:position 10 .</v>
      </c>
    </row>
    <row r="451" spans="1:7" x14ac:dyDescent="0.35">
      <c r="A451" s="11" t="str">
        <f t="shared" si="20"/>
        <v>module:CrDI</v>
      </c>
      <c r="B451" s="4" t="s">
        <v>159</v>
      </c>
      <c r="C451" s="4">
        <v>11</v>
      </c>
      <c r="D451" s="4">
        <f t="shared" si="21"/>
        <v>11</v>
      </c>
      <c r="E451" s="25" t="s">
        <v>725</v>
      </c>
      <c r="F451" t="s">
        <v>1711</v>
      </c>
      <c r="G451" t="str">
        <f t="shared" ref="G451:G514" si="22">_xlfn.CONCAT(A451," module:about_Content module:Content_",B451," . module:Content_",B451," a schema:ItemList ; schema:identifier ",E451,"Content",E451," ; schema:name ",E451,"Inhalt ",B451,E451," ; schema:itemListElement module:Content",D451,"_",B451," . module:Content",D451,"_",B451," a schema:ListItem ; schema:name ",E451,F451,E451,"@de ; schema:position ",C451," .")</f>
        <v>module:CrDI module:about_Content module:Content_CrDI . module:Content_CrDI a schema:ItemList ; schema:identifier "Content" ; schema:name "Inhalt CrDI" ; schema:itemListElement module:Content11_CrDI . module:Content11_CrDI a schema:ListItem ; schema:name "Brain Computer Interface "@de ; schema:position 11 .</v>
      </c>
    </row>
    <row r="452" spans="1:7" x14ac:dyDescent="0.35">
      <c r="A452" s="11" t="str">
        <f t="shared" si="20"/>
        <v>module:EiSy</v>
      </c>
      <c r="B452" s="4" t="s">
        <v>152</v>
      </c>
      <c r="C452" s="4">
        <v>1</v>
      </c>
      <c r="D452" s="4" t="str">
        <f t="shared" si="21"/>
        <v>01</v>
      </c>
      <c r="E452" s="25" t="s">
        <v>725</v>
      </c>
      <c r="F452" t="s">
        <v>1717</v>
      </c>
      <c r="G452" t="str">
        <f t="shared" si="22"/>
        <v>module:EiSy module:about_Content module:Content_EiSy . module:Content_EiSy a schema:ItemList ; schema:identifier "Content" ; schema:name "Inhalt EiSy" ; schema:itemListElement module:Content01_EiSy . module:Content01_EiSy a schema:ListItem ; schema:name "Technologien (Übersicht): Embedded PC und Mikrocontroller, Vorstellung wesentlicher Plattformen (Demonstrationen)"@de ; schema:position 1 .</v>
      </c>
    </row>
    <row r="453" spans="1:7" x14ac:dyDescent="0.35">
      <c r="A453" s="11" t="str">
        <f t="shared" si="20"/>
        <v>module:EiSy</v>
      </c>
      <c r="B453" s="4" t="s">
        <v>152</v>
      </c>
      <c r="C453" s="4">
        <v>2</v>
      </c>
      <c r="D453" s="4" t="str">
        <f t="shared" si="21"/>
        <v>02</v>
      </c>
      <c r="E453" s="25" t="s">
        <v>725</v>
      </c>
      <c r="F453" t="s">
        <v>1718</v>
      </c>
      <c r="G453" t="str">
        <f t="shared" si="22"/>
        <v>module:EiSy module:about_Content module:Content_EiSy . module:Content_EiSy a schema:ItemList ; schema:identifier "Content" ; schema:name "Inhalt EiSy" ; schema:itemListElement module:Content02_EiSy . module:Content02_EiSy a schema:ListItem ; schema:name "Aufbau, Funktion und Anwendungsmöglichkeiten von Mikrocontrollern, Auswahl und Programmierung eines konkreten Mikrocontrollers"@de ; schema:position 2 .</v>
      </c>
    </row>
    <row r="454" spans="1:7" x14ac:dyDescent="0.35">
      <c r="A454" s="11" t="str">
        <f t="shared" si="20"/>
        <v>module:EiSy</v>
      </c>
      <c r="B454" s="4" t="s">
        <v>152</v>
      </c>
      <c r="C454" s="4">
        <v>3</v>
      </c>
      <c r="D454" s="4" t="str">
        <f t="shared" si="21"/>
        <v>03</v>
      </c>
      <c r="E454" s="25" t="s">
        <v>725</v>
      </c>
      <c r="F454" t="s">
        <v>1719</v>
      </c>
      <c r="G454" t="str">
        <f t="shared" si="22"/>
        <v>module:EiSy module:about_Content module:Content_EiSy . module:Content_EiSy a schema:ItemList ; schema:identifier "Content" ; schema:name "Inhalt EiSy" ; schema:itemListElement module:Content03_EiSy . module:Content03_EiSy a schema:ListItem ; schema:name "Interner Aufbau, Prozessorkern, Befehlssatz, Speicherorganisation, E/A-Ports, Timer, Interrupt"@de ; schema:position 3 .</v>
      </c>
    </row>
    <row r="455" spans="1:7" x14ac:dyDescent="0.35">
      <c r="A455" s="11" t="str">
        <f t="shared" si="20"/>
        <v>module:EiSy</v>
      </c>
      <c r="B455" s="4" t="s">
        <v>152</v>
      </c>
      <c r="C455" s="4">
        <v>4</v>
      </c>
      <c r="D455" s="4" t="str">
        <f t="shared" si="21"/>
        <v>04</v>
      </c>
      <c r="E455" s="25" t="s">
        <v>725</v>
      </c>
      <c r="F455" t="s">
        <v>1720</v>
      </c>
      <c r="G455" t="str">
        <f t="shared" si="22"/>
        <v>module:EiSy module:about_Content module:Content_EiSy . module:Content_EiSy a schema:ItemList ; schema:identifier "Content" ; schema:name "Inhalt EiSy" ; schema:itemListElement module:Content04_EiSy . module:Content04_EiSy a schema:ListItem ; schema:name "Initialisierung und Nutzung der Controller-Funktionen (E/A-Ports, A/D-Wandler, Timer, Schnittstellen,...)"@de ; schema:position 4 .</v>
      </c>
    </row>
    <row r="456" spans="1:7" x14ac:dyDescent="0.35">
      <c r="A456" s="11" t="str">
        <f t="shared" si="20"/>
        <v>module:EiSy</v>
      </c>
      <c r="B456" s="4" t="s">
        <v>152</v>
      </c>
      <c r="C456" s="4">
        <v>5</v>
      </c>
      <c r="D456" s="4" t="str">
        <f t="shared" si="21"/>
        <v>05</v>
      </c>
      <c r="E456" s="25" t="s">
        <v>725</v>
      </c>
      <c r="F456" t="s">
        <v>1721</v>
      </c>
      <c r="G456" t="str">
        <f t="shared" si="22"/>
        <v>module:EiSy module:about_Content module:Content_EiSy . module:Content_EiSy a schema:ItemList ; schema:identifier "Content" ; schema:name "Inhalt EiSy" ; schema:itemListElement module:Content05_EiSy . module:Content05_EiSy a schema:ListItem ; schema:name "Entwicklungstools: Assembler, C-Compiler, Debugger, Monitor, Simulator"@de ; schema:position 5 .</v>
      </c>
    </row>
    <row r="457" spans="1:7" x14ac:dyDescent="0.35">
      <c r="A457" s="11" t="str">
        <f t="shared" si="20"/>
        <v>module:EiSy</v>
      </c>
      <c r="B457" s="4" t="s">
        <v>152</v>
      </c>
      <c r="C457" s="4">
        <v>6</v>
      </c>
      <c r="D457" s="4" t="str">
        <f t="shared" si="21"/>
        <v>06</v>
      </c>
      <c r="E457" s="25" t="s">
        <v>725</v>
      </c>
      <c r="F457" t="s">
        <v>1722</v>
      </c>
      <c r="G457" t="str">
        <f t="shared" si="22"/>
        <v>module:EiSy module:about_Content module:Content_EiSy . module:Content_EiSy a schema:ItemList ; schema:identifier "Content" ; schema:name "Inhalt EiSy" ; schema:itemListElement module:Content06_EiSy . module:Content06_EiSy a schema:ListItem ; schema:name "Programmbeispiele und Übungsaufgaben in Assembler und C"@de ; schema:position 6 .</v>
      </c>
    </row>
    <row r="458" spans="1:7" x14ac:dyDescent="0.35">
      <c r="A458" s="11" t="str">
        <f t="shared" si="20"/>
        <v>module:EiSy</v>
      </c>
      <c r="B458" s="4" t="s">
        <v>152</v>
      </c>
      <c r="C458" s="4">
        <v>7</v>
      </c>
      <c r="D458" s="4" t="str">
        <f t="shared" si="21"/>
        <v>07</v>
      </c>
      <c r="E458" s="25" t="s">
        <v>725</v>
      </c>
      <c r="F458" t="s">
        <v>1723</v>
      </c>
      <c r="G458" t="str">
        <f t="shared" si="22"/>
        <v>module:EiSy module:about_Content module:Content_EiSy . module:Content_EiSy a schema:ItemList ; schema:identifier "Content" ; schema:name "Inhalt EiSy" ; schema:itemListElement module:Content07_EiSy . module:Content07_EiSy a schema:ListItem ; schema:name "Entwicklung von kleinen Echtzeitapplikationen"@de ; schema:position 7 .</v>
      </c>
    </row>
    <row r="459" spans="1:7" x14ac:dyDescent="0.35">
      <c r="A459" s="11" t="str">
        <f t="shared" si="20"/>
        <v>module:EiSy</v>
      </c>
      <c r="B459" s="4" t="s">
        <v>152</v>
      </c>
      <c r="C459" s="4">
        <v>8</v>
      </c>
      <c r="D459" s="4" t="str">
        <f t="shared" si="21"/>
        <v>08</v>
      </c>
      <c r="E459" s="25" t="s">
        <v>725</v>
      </c>
      <c r="F459" t="s">
        <v>1724</v>
      </c>
      <c r="G459" t="str">
        <f t="shared" si="22"/>
        <v>module:EiSy module:about_Content module:Content_EiSy . module:Content_EiSy a schema:ItemList ; schema:identifier "Content" ; schema:name "Inhalt EiSy" ; schema:itemListElement module:Content08_EiSy . module:Content08_EiSy a schema:ListItem ; schema:name "Mikrocontroller-Plattform für die Übungen: überwiegend SAB80C517A mit Entwicklungsumgebung und Applikationshardware (Sensoren, Aktoren, Anzeigeelemente)"@de ; schema:position 8 .</v>
      </c>
    </row>
    <row r="460" spans="1:7" x14ac:dyDescent="0.35">
      <c r="A460" s="11" t="str">
        <f t="shared" si="20"/>
        <v>module:EnAn</v>
      </c>
      <c r="B460" s="4" t="s">
        <v>145</v>
      </c>
      <c r="C460" s="4">
        <v>1</v>
      </c>
      <c r="D460" s="4" t="str">
        <f t="shared" si="21"/>
        <v>01</v>
      </c>
      <c r="E460" s="25" t="s">
        <v>725</v>
      </c>
      <c r="F460" t="s">
        <v>1543</v>
      </c>
      <c r="G460" t="str">
        <f t="shared" si="22"/>
        <v>module:EnAn module:about_Content module:Content_EnAn . module:Content_EnAn a schema:ItemList ; schema:identifier "Content" ; schema:name "Inhalt EnAn" ; schema:itemListElement module:Content01_EnAn . module:Content01_EnAn a schema:ListItem ; schema:name "Übersicht aktueller Trends serverseitiger Anwendungen"@de ; schema:position 1 .</v>
      </c>
    </row>
    <row r="461" spans="1:7" x14ac:dyDescent="0.35">
      <c r="A461" s="11" t="str">
        <f t="shared" si="20"/>
        <v>module:EnAn</v>
      </c>
      <c r="B461" s="4" t="s">
        <v>145</v>
      </c>
      <c r="C461" s="4">
        <v>2</v>
      </c>
      <c r="D461" s="4" t="str">
        <f t="shared" si="21"/>
        <v>02</v>
      </c>
      <c r="E461" s="25" t="s">
        <v>725</v>
      </c>
      <c r="F461" t="s">
        <v>1728</v>
      </c>
      <c r="G461" t="str">
        <f t="shared" si="22"/>
        <v>module:EnAn module:about_Content module:Content_EnAn . module:Content_EnAn a schema:ItemList ; schema:identifier "Content" ; schema:name "Inhalt EnAn" ; schema:itemListElement module:Content02_EnAn . module:Content02_EnAn a schema:ListItem ; schema:name "Container-Typen serverseitiger Anwendungen (z. B. Apache Tomcat, JBoss im Java-Umfeld)"@de ; schema:position 2 .</v>
      </c>
    </row>
    <row r="462" spans="1:7" x14ac:dyDescent="0.35">
      <c r="A462" s="11" t="str">
        <f t="shared" si="20"/>
        <v>module:EnAn</v>
      </c>
      <c r="B462" s="4" t="s">
        <v>145</v>
      </c>
      <c r="C462" s="4">
        <v>3</v>
      </c>
      <c r="D462" s="4" t="str">
        <f t="shared" si="21"/>
        <v>03</v>
      </c>
      <c r="E462" s="25" t="s">
        <v>725</v>
      </c>
      <c r="F462" t="s">
        <v>1545</v>
      </c>
      <c r="G462" t="str">
        <f t="shared" si="22"/>
        <v>module:EnAn module:about_Content module:Content_EnAn . module:Content_EnAn a schema:ItemList ; schema:identifier "Content" ; schema:name "Inhalt EnAn" ; schema:itemListElement module:Content03_EnAn . module:Content03_EnAn a schema:ListItem ; schema:name "Software-Architektur serverseitiger Anwendungen"@de ; schema:position 3 .</v>
      </c>
    </row>
    <row r="463" spans="1:7" x14ac:dyDescent="0.35">
      <c r="A463" s="11" t="str">
        <f t="shared" si="20"/>
        <v>module:EnAn</v>
      </c>
      <c r="B463" s="4" t="s">
        <v>145</v>
      </c>
      <c r="C463" s="4">
        <v>4</v>
      </c>
      <c r="D463" s="4" t="str">
        <f t="shared" si="21"/>
        <v>04</v>
      </c>
      <c r="E463" s="25" t="s">
        <v>725</v>
      </c>
      <c r="F463" t="s">
        <v>1546</v>
      </c>
      <c r="G463" t="str">
        <f t="shared" si="22"/>
        <v>module:EnAn module:about_Content module:Content_EnAn . module:Content_EnAn a schema:ItemList ; schema:identifier "Content" ; schema:name "Inhalt EnAn" ; schema:itemListElement module:Content04_EnAn . module:Content04_EnAn a schema:ListItem ; schema:name "Entwicklungskonzepte bei der Erstellung größerer Anwendungen"@de ; schema:position 4 .</v>
      </c>
    </row>
    <row r="464" spans="1:7" x14ac:dyDescent="0.35">
      <c r="A464" s="11" t="str">
        <f t="shared" si="20"/>
        <v>module:EnAn</v>
      </c>
      <c r="B464" s="4" t="s">
        <v>145</v>
      </c>
      <c r="C464" s="4">
        <v>5</v>
      </c>
      <c r="D464" s="4" t="str">
        <f t="shared" si="21"/>
        <v>05</v>
      </c>
      <c r="E464" s="25" t="s">
        <v>725</v>
      </c>
      <c r="F464" t="s">
        <v>1729</v>
      </c>
      <c r="G464" t="str">
        <f t="shared" si="22"/>
        <v>module:EnAn module:about_Content module:Content_EnAn . module:Content_EnAn a schema:ItemList ; schema:identifier "Content" ; schema:name "Inhalt EnAn" ; schema:itemListElement module:Content05_EnAn . module:Content05_EnAn a schema:ListItem ; schema:name "Konzeption von Persistenz-Schichten"@de ; schema:position 5 .</v>
      </c>
    </row>
    <row r="465" spans="1:7" x14ac:dyDescent="0.35">
      <c r="A465" s="11" t="str">
        <f t="shared" si="20"/>
        <v>module:EnAn</v>
      </c>
      <c r="B465" s="4" t="s">
        <v>145</v>
      </c>
      <c r="C465" s="4">
        <v>6</v>
      </c>
      <c r="D465" s="4" t="str">
        <f t="shared" si="21"/>
        <v>06</v>
      </c>
      <c r="E465" s="25" t="s">
        <v>725</v>
      </c>
      <c r="F465" t="s">
        <v>1730</v>
      </c>
      <c r="G465" t="str">
        <f t="shared" si="22"/>
        <v>module:EnAn module:about_Content module:Content_EnAn . module:Content_EnAn a schema:ItemList ; schema:identifier "Content" ; schema:name "Inhalt EnAn" ; schema:itemListElement module:Content06_EnAn . module:Content06_EnAn a schema:ListItem ; schema:name "Nachrichtenbasierte Komponentenkopplung"@de ; schema:position 6 .</v>
      </c>
    </row>
    <row r="466" spans="1:7" x14ac:dyDescent="0.35">
      <c r="A466" s="11" t="str">
        <f t="shared" si="20"/>
        <v>module:EnAn</v>
      </c>
      <c r="B466" s="4" t="s">
        <v>145</v>
      </c>
      <c r="C466" s="4">
        <v>7</v>
      </c>
      <c r="D466" s="4" t="str">
        <f t="shared" si="21"/>
        <v>07</v>
      </c>
      <c r="E466" s="25" t="s">
        <v>725</v>
      </c>
      <c r="F466" t="s">
        <v>1731</v>
      </c>
      <c r="G466" t="str">
        <f t="shared" si="22"/>
        <v>module:EnAn module:about_Content module:Content_EnAn . module:Content_EnAn a schema:ItemList ; schema:identifier "Content" ; schema:name "Inhalt EnAn" ; schema:itemListElement module:Content07_EnAn . module:Content07_EnAn a schema:ListItem ; schema:name "Web-Services"@de ; schema:position 7 .</v>
      </c>
    </row>
    <row r="467" spans="1:7" x14ac:dyDescent="0.35">
      <c r="A467" s="11" t="str">
        <f t="shared" si="20"/>
        <v>module:EnAn</v>
      </c>
      <c r="B467" s="4" t="s">
        <v>145</v>
      </c>
      <c r="C467" s="4">
        <v>8</v>
      </c>
      <c r="D467" s="4" t="str">
        <f t="shared" si="21"/>
        <v>08</v>
      </c>
      <c r="E467" s="25" t="s">
        <v>725</v>
      </c>
      <c r="F467" t="s">
        <v>1732</v>
      </c>
      <c r="G467" t="str">
        <f t="shared" si="22"/>
        <v>module:EnAn module:about_Content module:Content_EnAn . module:Content_EnAn a schema:ItemList ; schema:identifier "Content" ; schema:name "Inhalt EnAn" ; schema:itemListElement module:Content08_EnAn . module:Content08_EnAn a schema:ListItem ; schema:name "Design von Programmierschnittstellen"@de ; schema:position 8 .</v>
      </c>
    </row>
    <row r="468" spans="1:7" x14ac:dyDescent="0.35">
      <c r="A468" s="11" t="str">
        <f t="shared" ref="A468:A531" si="23">_xlfn.CONCAT("module:",B468)</f>
        <v>module:GeMa</v>
      </c>
      <c r="B468" s="4" t="s">
        <v>137</v>
      </c>
      <c r="C468" s="4">
        <v>1</v>
      </c>
      <c r="D468" s="4" t="str">
        <f t="shared" si="21"/>
        <v>01</v>
      </c>
      <c r="E468" s="25" t="s">
        <v>725</v>
      </c>
      <c r="F468" t="s">
        <v>1736</v>
      </c>
      <c r="G468" t="str">
        <f t="shared" si="22"/>
        <v>module:GeMa module:about_Content module:Content_GeMa . module:Content_GeMa a schema:ItemList ; schema:identifier "Content" ; schema:name "Inhalt GeMa" ; schema:itemListElement module:Content01_GeMa . module:Content01_GeMa a schema:ListItem ; schema:name "Geräuschemachen (Foley)"@de ; schema:position 1 .</v>
      </c>
    </row>
    <row r="469" spans="1:7" x14ac:dyDescent="0.35">
      <c r="A469" s="11" t="str">
        <f t="shared" si="23"/>
        <v>module:GeMa</v>
      </c>
      <c r="B469" s="4" t="s">
        <v>137</v>
      </c>
      <c r="C469" s="4">
        <v>2</v>
      </c>
      <c r="D469" s="4" t="str">
        <f t="shared" si="21"/>
        <v>02</v>
      </c>
      <c r="E469" s="25" t="s">
        <v>725</v>
      </c>
      <c r="F469" t="s">
        <v>1737</v>
      </c>
      <c r="G469" t="str">
        <f t="shared" si="22"/>
        <v>module:GeMa module:about_Content module:Content_GeMa . module:Content_GeMa a schema:ItemList ; schema:identifier "Content" ; schema:name "Inhalt GeMa" ; schema:itemListElement module:Content02_GeMa . module:Content02_GeMa a schema:ListItem ; schema:name "Audio-Studiotechnologie"@de ; schema:position 2 .</v>
      </c>
    </row>
    <row r="470" spans="1:7" x14ac:dyDescent="0.35">
      <c r="A470" s="11" t="str">
        <f t="shared" si="23"/>
        <v>module:GeMa</v>
      </c>
      <c r="B470" s="4" t="s">
        <v>137</v>
      </c>
      <c r="C470" s="4">
        <v>3</v>
      </c>
      <c r="D470" s="4" t="str">
        <f t="shared" si="21"/>
        <v>03</v>
      </c>
      <c r="E470" s="25" t="s">
        <v>725</v>
      </c>
      <c r="F470" t="s">
        <v>1328</v>
      </c>
      <c r="G470" t="str">
        <f t="shared" si="22"/>
        <v>module:GeMa module:about_Content module:Content_GeMa . module:Content_GeMa a schema:ItemList ; schema:identifier "Content" ; schema:name "Inhalt GeMa" ; schema:itemListElement module:Content03_GeMa . module:Content03_GeMa a schema:ListItem ; schema:name "Audio- und Videopostproduction"@de ; schema:position 3 .</v>
      </c>
    </row>
    <row r="471" spans="1:7" x14ac:dyDescent="0.35">
      <c r="A471" s="11" t="str">
        <f t="shared" si="23"/>
        <v>module:GeMa</v>
      </c>
      <c r="B471" s="4" t="s">
        <v>137</v>
      </c>
      <c r="C471" s="4">
        <v>4</v>
      </c>
      <c r="D471" s="4" t="str">
        <f t="shared" si="21"/>
        <v>04</v>
      </c>
      <c r="E471" s="25" t="s">
        <v>725</v>
      </c>
      <c r="F471" t="s">
        <v>1738</v>
      </c>
      <c r="G471" t="str">
        <f t="shared" si="22"/>
        <v>module:GeMa module:about_Content module:Content_GeMa . module:Content_GeMa a schema:ItemList ; schema:identifier "Content" ; schema:name "Inhalt GeMa" ; schema:itemListElement module:Content04_GeMa . module:Content04_GeMa a schema:ListItem ; schema:name "Kreieren eigener Klänge"@de ; schema:position 4 .</v>
      </c>
    </row>
    <row r="472" spans="1:7" x14ac:dyDescent="0.35">
      <c r="A472" s="11" t="str">
        <f t="shared" si="23"/>
        <v>module:GeMa</v>
      </c>
      <c r="B472" s="4" t="s">
        <v>137</v>
      </c>
      <c r="C472" s="4">
        <v>5</v>
      </c>
      <c r="D472" s="4" t="str">
        <f t="shared" si="21"/>
        <v>05</v>
      </c>
      <c r="E472" s="25" t="s">
        <v>725</v>
      </c>
      <c r="F472" t="s">
        <v>1739</v>
      </c>
      <c r="G472" t="str">
        <f t="shared" si="22"/>
        <v>module:GeMa module:about_Content module:Content_GeMa . module:Content_GeMa a schema:ItemList ; schema:identifier "Content" ; schema:name "Inhalt GeMa" ; schema:itemListElement module:Content05_GeMa . module:Content05_GeMa a schema:ListItem ; schema:name "Verfremdung von Klangmaterial"@de ; schema:position 5 .</v>
      </c>
    </row>
    <row r="473" spans="1:7" x14ac:dyDescent="0.35">
      <c r="A473" s="11" t="str">
        <f t="shared" si="23"/>
        <v>module:GeMa</v>
      </c>
      <c r="B473" s="4" t="s">
        <v>137</v>
      </c>
      <c r="C473" s="4">
        <v>6</v>
      </c>
      <c r="D473" s="4" t="str">
        <f t="shared" si="21"/>
        <v>06</v>
      </c>
      <c r="E473" s="25" t="s">
        <v>725</v>
      </c>
      <c r="F473" t="s">
        <v>1740</v>
      </c>
      <c r="G473" t="str">
        <f t="shared" si="22"/>
        <v>module:GeMa module:about_Content module:Content_GeMa . module:Content_GeMa a schema:ItemList ; schema:identifier "Content" ; schema:name "Inhalt GeMa" ; schema:itemListElement module:Content06_GeMa . module:Content06_GeMa a schema:ListItem ; schema:name "Anwendung von Effekten auf vorhanden Audiomaterial"@de ; schema:position 6 .</v>
      </c>
    </row>
    <row r="474" spans="1:7" x14ac:dyDescent="0.35">
      <c r="A474" s="11" t="str">
        <f t="shared" si="23"/>
        <v>module:GeMa</v>
      </c>
      <c r="B474" s="4" t="s">
        <v>137</v>
      </c>
      <c r="C474" s="4">
        <v>7</v>
      </c>
      <c r="D474" s="4" t="str">
        <f t="shared" si="21"/>
        <v>07</v>
      </c>
      <c r="E474" s="25" t="s">
        <v>725</v>
      </c>
      <c r="F474" t="s">
        <v>1741</v>
      </c>
      <c r="G474" t="str">
        <f t="shared" si="22"/>
        <v>module:GeMa module:about_Content module:Content_GeMa . module:Content_GeMa a schema:ItemList ; schema:identifier "Content" ; schema:name "Inhalt GeMa" ; schema:itemListElement module:Content07_GeMa . module:Content07_GeMa a schema:ListItem ; schema:name "Schneiden tontechnischer Vorlagen"@de ; schema:position 7 .</v>
      </c>
    </row>
    <row r="475" spans="1:7" x14ac:dyDescent="0.35">
      <c r="A475" s="11" t="str">
        <f t="shared" si="23"/>
        <v>module:MePs</v>
      </c>
      <c r="B475" s="4" t="s">
        <v>129</v>
      </c>
      <c r="C475" s="4">
        <v>1</v>
      </c>
      <c r="D475" s="4" t="str">
        <f t="shared" si="21"/>
        <v>01</v>
      </c>
      <c r="E475" s="25" t="s">
        <v>725</v>
      </c>
      <c r="F475" t="s">
        <v>1744</v>
      </c>
      <c r="G475" t="str">
        <f t="shared" si="22"/>
        <v>module:MePs module:about_Content module:Content_MePs . module:Content_MePs a schema:ItemList ; schema:identifier "Content" ; schema:name "Inhalt MePs" ; schema:itemListElement module:Content01_MePs . module:Content01_MePs a schema:ListItem ; schema:name "Kommunikation und Massenkommunikation"@de ; schema:position 1 .</v>
      </c>
    </row>
    <row r="476" spans="1:7" x14ac:dyDescent="0.35">
      <c r="A476" s="11" t="str">
        <f t="shared" si="23"/>
        <v>module:MePs</v>
      </c>
      <c r="B476" s="4" t="s">
        <v>129</v>
      </c>
      <c r="C476" s="4">
        <v>2</v>
      </c>
      <c r="D476" s="4" t="str">
        <f t="shared" si="21"/>
        <v>02</v>
      </c>
      <c r="E476" s="25" t="s">
        <v>725</v>
      </c>
      <c r="F476" t="s">
        <v>1745</v>
      </c>
      <c r="G476" t="str">
        <f t="shared" si="22"/>
        <v>module:MePs module:about_Content module:Content_MePs . module:Content_MePs a schema:ItemList ; schema:identifier "Content" ; schema:name "Inhalt MePs" ; schema:itemListElement module:Content02_MePs . module:Content02_MePs a schema:ListItem ; schema:name "Aspekte der Mediennutzung"@de ; schema:position 2 .</v>
      </c>
    </row>
    <row r="477" spans="1:7" x14ac:dyDescent="0.35">
      <c r="A477" s="11" t="str">
        <f t="shared" si="23"/>
        <v>module:MePs</v>
      </c>
      <c r="B477" s="4" t="s">
        <v>129</v>
      </c>
      <c r="C477" s="4">
        <v>3</v>
      </c>
      <c r="D477" s="4" t="str">
        <f t="shared" si="21"/>
        <v>03</v>
      </c>
      <c r="E477" s="25" t="s">
        <v>725</v>
      </c>
      <c r="F477" t="s">
        <v>1746</v>
      </c>
      <c r="G477" t="str">
        <f t="shared" si="22"/>
        <v>module:MePs module:about_Content module:Content_MePs . module:Content_MePs a schema:ItemList ; schema:identifier "Content" ; schema:name "Inhalt MePs" ; schema:itemListElement module:Content03_MePs . module:Content03_MePs a schema:ListItem ; schema:name "Medienwirkungsforschung"@de ; schema:position 3 .</v>
      </c>
    </row>
    <row r="478" spans="1:7" x14ac:dyDescent="0.35">
      <c r="A478" s="11" t="str">
        <f t="shared" si="23"/>
        <v>module:MePs</v>
      </c>
      <c r="B478" s="4" t="s">
        <v>129</v>
      </c>
      <c r="C478" s="4">
        <v>4</v>
      </c>
      <c r="D478" s="4" t="str">
        <f t="shared" si="21"/>
        <v>04</v>
      </c>
      <c r="E478" s="25" t="s">
        <v>725</v>
      </c>
      <c r="F478" t="s">
        <v>1747</v>
      </c>
      <c r="G478" t="str">
        <f t="shared" si="22"/>
        <v>module:MePs module:about_Content module:Content_MePs . module:Content_MePs a schema:ItemList ; schema:identifier "Content" ; schema:name "Inhalt MePs" ; schema:itemListElement module:Content04_MePs . module:Content04_MePs a schema:ListItem ; schema:name "Werbepsychologie"@de ; schema:position 4 .</v>
      </c>
    </row>
    <row r="479" spans="1:7" x14ac:dyDescent="0.35">
      <c r="A479" s="11" t="str">
        <f t="shared" si="23"/>
        <v>module:MTAu</v>
      </c>
      <c r="B479" s="4" t="s">
        <v>117</v>
      </c>
      <c r="C479" s="4">
        <v>1</v>
      </c>
      <c r="D479" s="4" t="str">
        <f t="shared" si="21"/>
        <v>01</v>
      </c>
      <c r="E479" s="25" t="s">
        <v>725</v>
      </c>
      <c r="F479" t="s">
        <v>1749</v>
      </c>
      <c r="G479" t="str">
        <f t="shared" si="22"/>
        <v>module:MTAu module:about_Content module:Content_MTAu . module:Content_MTAu a schema:ItemList ; schema:identifier "Content" ; schema:name "Inhalt MTAu" ; schema:itemListElement module:Content01_MTAu . module:Content01_MTAu a schema:ListItem ; schema:name "Weiterführende Aspekte von Digitalem Audio"@de ; schema:position 1 .</v>
      </c>
    </row>
    <row r="480" spans="1:7" x14ac:dyDescent="0.35">
      <c r="A480" s="11" t="str">
        <f t="shared" si="23"/>
        <v>module:MTAu</v>
      </c>
      <c r="B480" s="4" t="s">
        <v>117</v>
      </c>
      <c r="C480" s="4">
        <v>2</v>
      </c>
      <c r="D480" s="4" t="str">
        <f t="shared" si="21"/>
        <v>02</v>
      </c>
      <c r="E480" s="25" t="s">
        <v>725</v>
      </c>
      <c r="F480" t="s">
        <v>1750</v>
      </c>
      <c r="G480" t="str">
        <f t="shared" si="22"/>
        <v>module:MTAu module:about_Content module:Content_MTAu . module:Content_MTAu a schema:ItemList ; schema:identifier "Content" ; schema:name "Inhalt MTAu" ; schema:itemListElement module:Content02_MTAu . module:Content02_MTAu a schema:ListItem ; schema:name "Grundlagen der Klangerzeugung"@de ; schema:position 2 .</v>
      </c>
    </row>
    <row r="481" spans="1:7" x14ac:dyDescent="0.35">
      <c r="A481" s="11" t="str">
        <f t="shared" si="23"/>
        <v>module:MTAu</v>
      </c>
      <c r="B481" s="4" t="s">
        <v>117</v>
      </c>
      <c r="C481" s="4">
        <v>3</v>
      </c>
      <c r="D481" s="4" t="str">
        <f t="shared" si="21"/>
        <v>03</v>
      </c>
      <c r="E481" s="25" t="s">
        <v>725</v>
      </c>
      <c r="F481" t="s">
        <v>1751</v>
      </c>
      <c r="G481" t="str">
        <f t="shared" si="22"/>
        <v>module:MTAu module:about_Content module:Content_MTAu . module:Content_MTAu a schema:ItemList ; schema:identifier "Content" ; schema:name "Inhalt MTAu" ; schema:itemListElement module:Content03_MTAu . module:Content03_MTAu a schema:ListItem ; schema:name "Einführung in die Musiktheorie (Melodik, Rhythmik und Harmonik) und deren Umsetzung in Audiosequenzern"@de ; schema:position 3 .</v>
      </c>
    </row>
    <row r="482" spans="1:7" x14ac:dyDescent="0.35">
      <c r="A482" s="11" t="str">
        <f t="shared" si="23"/>
        <v>module:MTAu</v>
      </c>
      <c r="B482" s="4" t="s">
        <v>117</v>
      </c>
      <c r="C482" s="4">
        <v>4</v>
      </c>
      <c r="D482" s="4" t="str">
        <f t="shared" si="21"/>
        <v>04</v>
      </c>
      <c r="E482" s="25" t="s">
        <v>725</v>
      </c>
      <c r="F482" t="s">
        <v>1752</v>
      </c>
      <c r="G482" t="str">
        <f t="shared" si="22"/>
        <v>module:MTAu module:about_Content module:Content_MTAu . module:Content_MTAu a schema:ItemList ; schema:identifier "Content" ; schema:name "Inhalt MTAu" ; schema:itemListElement module:Content04_MTAu . module:Content04_MTAu a schema:ListItem ; schema:name "Grundlagen und Anwendung von MIDI"@de ; schema:position 4 .</v>
      </c>
    </row>
    <row r="483" spans="1:7" x14ac:dyDescent="0.35">
      <c r="A483" s="11" t="str">
        <f t="shared" si="23"/>
        <v>module:MTAu</v>
      </c>
      <c r="B483" s="4" t="s">
        <v>117</v>
      </c>
      <c r="C483" s="4">
        <v>5</v>
      </c>
      <c r="D483" s="4" t="str">
        <f t="shared" si="21"/>
        <v>05</v>
      </c>
      <c r="E483" s="25" t="s">
        <v>725</v>
      </c>
      <c r="F483" t="s">
        <v>1753</v>
      </c>
      <c r="G483" t="str">
        <f t="shared" si="22"/>
        <v>module:MTAu module:about_Content module:Content_MTAu . module:Content_MTAu a schema:ItemList ; schema:identifier "Content" ; schema:name "Inhalt MTAu" ; schema:itemListElement module:Content05_MTAu . module:Content05_MTAu a schema:ListItem ; schema:name "Loopbasierendes Kreieren von einfachen Musikstücken"@de ; schema:position 5 .</v>
      </c>
    </row>
    <row r="484" spans="1:7" x14ac:dyDescent="0.35">
      <c r="A484" s="11" t="str">
        <f t="shared" si="23"/>
        <v>module:MTAu</v>
      </c>
      <c r="B484" s="4" t="s">
        <v>117</v>
      </c>
      <c r="C484" s="4">
        <v>6</v>
      </c>
      <c r="D484" s="4" t="str">
        <f t="shared" si="21"/>
        <v>06</v>
      </c>
      <c r="E484" s="25" t="s">
        <v>725</v>
      </c>
      <c r="F484" t="s">
        <v>1754</v>
      </c>
      <c r="G484" t="str">
        <f t="shared" si="22"/>
        <v>module:MTAu module:about_Content module:Content_MTAu . module:Content_MTAu a schema:ItemList ; schema:identifier "Content" ; schema:name "Inhalt MTAu" ; schema:itemListElement module:Content06_MTAu . module:Content06_MTAu a schema:ListItem ; schema:name "Sampler-Technologie"@de ; schema:position 6 .</v>
      </c>
    </row>
    <row r="485" spans="1:7" x14ac:dyDescent="0.35">
      <c r="A485" s="11" t="str">
        <f t="shared" si="23"/>
        <v>module:MTAu</v>
      </c>
      <c r="B485" s="4" t="s">
        <v>117</v>
      </c>
      <c r="C485" s="4">
        <v>7</v>
      </c>
      <c r="D485" s="4" t="str">
        <f t="shared" si="21"/>
        <v>07</v>
      </c>
      <c r="E485" s="25" t="s">
        <v>725</v>
      </c>
      <c r="F485" t="s">
        <v>1755</v>
      </c>
      <c r="G485" t="str">
        <f t="shared" si="22"/>
        <v>module:MTAu module:about_Content module:Content_MTAu . module:Content_MTAu a schema:ItemList ; schema:identifier "Content" ; schema:name "Inhalt MTAu" ; schema:itemListElement module:Content07_MTAu . module:Content07_MTAu a schema:ListItem ; schema:name "Mischen und Mastering"@de ; schema:position 7 .</v>
      </c>
    </row>
    <row r="486" spans="1:7" x14ac:dyDescent="0.35">
      <c r="A486" s="11" t="str">
        <f t="shared" si="23"/>
        <v>module:MTAu</v>
      </c>
      <c r="B486" s="4" t="s">
        <v>117</v>
      </c>
      <c r="C486" s="4">
        <v>8</v>
      </c>
      <c r="D486" s="4" t="str">
        <f t="shared" si="21"/>
        <v>08</v>
      </c>
      <c r="E486" s="25" t="s">
        <v>725</v>
      </c>
      <c r="F486" t="s">
        <v>1756</v>
      </c>
      <c r="G486" t="str">
        <f t="shared" si="22"/>
        <v>module:MTAu module:about_Content module:Content_MTAu . module:Content_MTAu a schema:ItemList ; schema:identifier "Content" ; schema:name "Inhalt MTAu" ; schema:itemListElement module:Content08_MTAu . module:Content08_MTAu a schema:ListItem ; schema:name "Grundlagen der Ästhetik von Sound"@de ; schema:position 8 .</v>
      </c>
    </row>
    <row r="487" spans="1:7" x14ac:dyDescent="0.35">
      <c r="A487" s="11" t="str">
        <f t="shared" si="23"/>
        <v>module:MMPr</v>
      </c>
      <c r="B487" s="4" t="s">
        <v>109</v>
      </c>
      <c r="C487" s="4">
        <v>1</v>
      </c>
      <c r="D487" s="4" t="str">
        <f t="shared" si="21"/>
        <v>01</v>
      </c>
      <c r="E487" s="25" t="s">
        <v>725</v>
      </c>
      <c r="F487" t="s">
        <v>1763</v>
      </c>
      <c r="G487" t="str">
        <f t="shared" si="22"/>
        <v>module:MMPr module:about_Content module:Content_MMPr . module:Content_MMPr a schema:ItemList ; schema:identifier "Content" ; schema:name "Inhalt MMPr" ; schema:itemListElement module:Content01_MMPr . module:Content01_MMPr a schema:ListItem ; schema:name "Geschichte der Computerspiele"@de ; schema:position 1 .</v>
      </c>
    </row>
    <row r="488" spans="1:7" x14ac:dyDescent="0.35">
      <c r="A488" s="11" t="str">
        <f t="shared" si="23"/>
        <v>module:MMPr</v>
      </c>
      <c r="B488" s="4" t="s">
        <v>109</v>
      </c>
      <c r="C488" s="4">
        <v>2</v>
      </c>
      <c r="D488" s="4" t="str">
        <f t="shared" si="21"/>
        <v>02</v>
      </c>
      <c r="E488" s="25" t="s">
        <v>725</v>
      </c>
      <c r="F488" t="s">
        <v>1764</v>
      </c>
      <c r="G488" t="str">
        <f t="shared" si="22"/>
        <v>module:MMPr module:about_Content module:Content_MMPr . module:Content_MMPr a schema:ItemList ; schema:identifier "Content" ; schema:name "Inhalt MMPr" ; schema:itemListElement module:Content02_MMPr . module:Content02_MMPr a schema:ListItem ; schema:name "Soziokulturelle Aspekte der Computerspiele"@de ; schema:position 2 .</v>
      </c>
    </row>
    <row r="489" spans="1:7" x14ac:dyDescent="0.35">
      <c r="A489" s="11" t="str">
        <f t="shared" si="23"/>
        <v>module:MMPr</v>
      </c>
      <c r="B489" s="4" t="s">
        <v>109</v>
      </c>
      <c r="C489" s="4">
        <v>3</v>
      </c>
      <c r="D489" s="4" t="str">
        <f t="shared" si="21"/>
        <v>03</v>
      </c>
      <c r="E489" s="25" t="s">
        <v>725</v>
      </c>
      <c r="F489" t="s">
        <v>1765</v>
      </c>
      <c r="G489" t="str">
        <f t="shared" si="22"/>
        <v>module:MMPr module:about_Content module:Content_MMPr . module:Content_MMPr a schema:ItemList ; schema:identifier "Content" ; schema:name "Inhalt MMPr" ; schema:itemListElement module:Content03_MMPr . module:Content03_MMPr a schema:ListItem ; schema:name "Verschiedene Genres der Computerspiele"@de ; schema:position 3 .</v>
      </c>
    </row>
    <row r="490" spans="1:7" x14ac:dyDescent="0.35">
      <c r="A490" s="11" t="str">
        <f t="shared" si="23"/>
        <v>module:MMPr</v>
      </c>
      <c r="B490" s="4" t="s">
        <v>109</v>
      </c>
      <c r="C490" s="4">
        <v>4</v>
      </c>
      <c r="D490" s="4" t="str">
        <f t="shared" si="21"/>
        <v>04</v>
      </c>
      <c r="E490" s="25" t="s">
        <v>725</v>
      </c>
      <c r="F490" t="s">
        <v>1766</v>
      </c>
      <c r="G490" t="str">
        <f t="shared" si="22"/>
        <v>module:MMPr module:about_Content module:Content_MMPr . module:Content_MMPr a schema:ItemList ; schema:identifier "Content" ; schema:name "Inhalt MMPr" ; schema:itemListElement module:Content04_MMPr . module:Content04_MMPr a schema:ListItem ; schema:name "Wirtschaftliche und organisatorische Aspekte der Spieleproduktion"@de ; schema:position 4 .</v>
      </c>
    </row>
    <row r="491" spans="1:7" x14ac:dyDescent="0.35">
      <c r="A491" s="11" t="str">
        <f t="shared" si="23"/>
        <v>module:MMPr</v>
      </c>
      <c r="B491" s="4" t="s">
        <v>109</v>
      </c>
      <c r="C491" s="4">
        <v>5</v>
      </c>
      <c r="D491" s="4" t="str">
        <f t="shared" si="21"/>
        <v>05</v>
      </c>
      <c r="E491" s="25" t="s">
        <v>725</v>
      </c>
      <c r="F491" t="s">
        <v>1767</v>
      </c>
      <c r="G491" t="str">
        <f t="shared" si="22"/>
        <v>module:MMPr module:about_Content module:Content_MMPr . module:Content_MMPr a schema:ItemList ; schema:identifier "Content" ; schema:name "Inhalt MMPr" ; schema:itemListElement module:Content05_MMPr . module:Content05_MMPr a schema:ListItem ; schema:name "Nonlineare Dramaturgien in Computerspielen, Konzeption und Storyboards"@de ; schema:position 5 .</v>
      </c>
    </row>
    <row r="492" spans="1:7" x14ac:dyDescent="0.35">
      <c r="A492" s="11" t="str">
        <f t="shared" si="23"/>
        <v>module:MMPr</v>
      </c>
      <c r="B492" s="4" t="s">
        <v>109</v>
      </c>
      <c r="C492" s="4">
        <v>6</v>
      </c>
      <c r="D492" s="4" t="str">
        <f t="shared" si="21"/>
        <v>06</v>
      </c>
      <c r="E492" s="25" t="s">
        <v>725</v>
      </c>
      <c r="F492" t="s">
        <v>1768</v>
      </c>
      <c r="G492" t="str">
        <f t="shared" si="22"/>
        <v>module:MMPr module:about_Content module:Content_MMPr . module:Content_MMPr a schema:ItemList ; schema:identifier "Content" ; schema:name "Inhalt MMPr" ; schema:itemListElement module:Content06_MMPr . module:Content06_MMPr a schema:ListItem ; schema:name "Gestalterische Aspekte der Spieleentwicklung (Interfacedesign, Characterdesign, Leveldesign)"@de ; schema:position 6 .</v>
      </c>
    </row>
    <row r="493" spans="1:7" x14ac:dyDescent="0.35">
      <c r="A493" s="11" t="str">
        <f t="shared" si="23"/>
        <v>module:MMPr</v>
      </c>
      <c r="B493" s="4" t="s">
        <v>109</v>
      </c>
      <c r="C493" s="4">
        <v>7</v>
      </c>
      <c r="D493" s="4" t="str">
        <f t="shared" si="21"/>
        <v>07</v>
      </c>
      <c r="E493" s="25" t="s">
        <v>725</v>
      </c>
      <c r="F493" t="s">
        <v>1769</v>
      </c>
      <c r="G493" t="str">
        <f t="shared" si="22"/>
        <v>module:MMPr module:about_Content module:Content_MMPr . module:Content_MMPr a schema:ItemList ; schema:identifier "Content" ; schema:name "Inhalt MMPr" ; schema:itemListElement module:Content07_MMPr . module:Content07_MMPr a schema:ListItem ; schema:name "Crossplattform-Produktion, Konvergenz (Mac-PC, Internet, CD-Rom, DVD, Mobile Endgeräte)"@de ; schema:position 7 .</v>
      </c>
    </row>
    <row r="494" spans="1:7" x14ac:dyDescent="0.35">
      <c r="A494" s="11" t="str">
        <f t="shared" si="23"/>
        <v>module:MMPr</v>
      </c>
      <c r="B494" s="4" t="s">
        <v>109</v>
      </c>
      <c r="C494" s="4">
        <v>8</v>
      </c>
      <c r="D494" s="4" t="str">
        <f t="shared" si="21"/>
        <v>08</v>
      </c>
      <c r="E494" s="25" t="s">
        <v>725</v>
      </c>
      <c r="F494" t="s">
        <v>1770</v>
      </c>
      <c r="G494" t="str">
        <f t="shared" si="22"/>
        <v>module:MMPr module:about_Content module:Content_MMPr . module:Content_MMPr a schema:ItemList ; schema:identifier "Content" ; schema:name "Inhalt MMPr" ; schema:itemListElement module:Content08_MMPr . module:Content08_MMPr a schema:ListItem ; schema:name "Internationale (mehrsprachige Produktion)"@de ; schema:position 8 .</v>
      </c>
    </row>
    <row r="495" spans="1:7" x14ac:dyDescent="0.35">
      <c r="A495" s="11" t="str">
        <f t="shared" si="23"/>
        <v>module:MMPr</v>
      </c>
      <c r="B495" s="4" t="s">
        <v>109</v>
      </c>
      <c r="C495" s="4">
        <v>9</v>
      </c>
      <c r="D495" s="4" t="str">
        <f t="shared" si="21"/>
        <v>09</v>
      </c>
      <c r="E495" s="25" t="s">
        <v>725</v>
      </c>
      <c r="F495" t="s">
        <v>1771</v>
      </c>
      <c r="G495" t="str">
        <f t="shared" si="22"/>
        <v>module:MMPr module:about_Content module:Content_MMPr . module:Content_MMPr a schema:ItemList ; schema:identifier "Content" ; schema:name "Inhalt MMPr" ; schema:itemListElement module:Content09_MMPr . module:Content09_MMPr a schema:ListItem ; schema:name "Autorensysteme (Director, Flash, HTML5)"@de ; schema:position 9 .</v>
      </c>
    </row>
    <row r="496" spans="1:7" x14ac:dyDescent="0.35">
      <c r="A496" s="11" t="str">
        <f t="shared" si="23"/>
        <v>module:MMPr</v>
      </c>
      <c r="B496" s="4" t="s">
        <v>109</v>
      </c>
      <c r="C496" s="4">
        <v>10</v>
      </c>
      <c r="D496" s="4">
        <f t="shared" si="21"/>
        <v>10</v>
      </c>
      <c r="E496" s="25" t="s">
        <v>725</v>
      </c>
      <c r="F496" t="s">
        <v>1772</v>
      </c>
      <c r="G496" t="str">
        <f t="shared" si="22"/>
        <v>module:MMPr module:about_Content module:Content_MMPr . module:Content_MMPr a schema:ItemList ; schema:identifier "Content" ; schema:name "Inhalt MMPr" ; schema:itemListElement module:Content10_MMPr . module:Content10_MMPr a schema:ListItem ; schema:name "Objektorientierte Programmierung"@de ; schema:position 10 .</v>
      </c>
    </row>
    <row r="497" spans="1:7" x14ac:dyDescent="0.35">
      <c r="A497" s="11" t="str">
        <f t="shared" si="23"/>
        <v>module:MMPr</v>
      </c>
      <c r="B497" s="4" t="s">
        <v>109</v>
      </c>
      <c r="C497" s="4">
        <v>11</v>
      </c>
      <c r="D497" s="4">
        <f t="shared" si="21"/>
        <v>11</v>
      </c>
      <c r="E497" s="25" t="s">
        <v>725</v>
      </c>
      <c r="F497" t="s">
        <v>1773</v>
      </c>
      <c r="G497" t="str">
        <f t="shared" si="22"/>
        <v>module:MMPr module:about_Content module:Content_MMPr . module:Content_MMPr a schema:ItemList ; schema:identifier "Content" ; schema:name "Inhalt MMPr" ; schema:itemListElement module:Content11_MMPr . module:Content11_MMPr a schema:ListItem ; schema:name "Eventhierarchien"@de ; schema:position 11 .</v>
      </c>
    </row>
    <row r="498" spans="1:7" x14ac:dyDescent="0.35">
      <c r="A498" s="11" t="str">
        <f t="shared" si="23"/>
        <v>module:MMPr</v>
      </c>
      <c r="B498" s="4" t="s">
        <v>109</v>
      </c>
      <c r="C498" s="4">
        <v>12</v>
      </c>
      <c r="D498" s="4">
        <f t="shared" si="21"/>
        <v>12</v>
      </c>
      <c r="E498" s="25" t="s">
        <v>725</v>
      </c>
      <c r="F498" t="s">
        <v>1774</v>
      </c>
      <c r="G498" t="str">
        <f t="shared" si="22"/>
        <v>module:MMPr module:about_Content module:Content_MMPr . module:Content_MMPr a schema:ItemList ; schema:identifier "Content" ; schema:name "Inhalt MMPr" ; schema:itemListElement module:Content12_MMPr . module:Content12_MMPr a schema:ListItem ; schema:name "Einsatz von Arrays (Listen)"@de ; schema:position 12 .</v>
      </c>
    </row>
    <row r="499" spans="1:7" x14ac:dyDescent="0.35">
      <c r="A499" s="11" t="str">
        <f t="shared" si="23"/>
        <v>module:MMPr</v>
      </c>
      <c r="B499" s="4" t="s">
        <v>109</v>
      </c>
      <c r="C499" s="4">
        <v>13</v>
      </c>
      <c r="D499" s="4">
        <f t="shared" si="21"/>
        <v>13</v>
      </c>
      <c r="E499" s="25" t="s">
        <v>725</v>
      </c>
      <c r="F499" t="s">
        <v>1775</v>
      </c>
      <c r="G499" t="str">
        <f t="shared" si="22"/>
        <v>module:MMPr module:about_Content module:Content_MMPr . module:Content_MMPr a schema:ItemList ; schema:identifier "Content" ; schema:name "Inhalt MMPr" ; schema:itemListElement module:Content13_MMPr . module:Content13_MMPr a schema:ListItem ; schema:name "Medienintegration und Synchronisierung"@de ; schema:position 13 .</v>
      </c>
    </row>
    <row r="500" spans="1:7" x14ac:dyDescent="0.35">
      <c r="A500" s="11" t="str">
        <f t="shared" si="23"/>
        <v>module:MMPr</v>
      </c>
      <c r="B500" s="4" t="s">
        <v>109</v>
      </c>
      <c r="C500" s="4">
        <v>14</v>
      </c>
      <c r="D500" s="4">
        <f t="shared" si="21"/>
        <v>14</v>
      </c>
      <c r="E500" s="25" t="s">
        <v>725</v>
      </c>
      <c r="F500" t="s">
        <v>1776</v>
      </c>
      <c r="G500" t="str">
        <f t="shared" si="22"/>
        <v>module:MMPr module:about_Content module:Content_MMPr . module:Content_MMPr a schema:ItemList ; schema:identifier "Content" ; schema:name "Inhalt MMPr" ; schema:itemListElement module:Content14_MMPr . module:Content14_MMPr a schema:ListItem ; schema:name "Browsergames"@de ; schema:position 14 .</v>
      </c>
    </row>
    <row r="501" spans="1:7" x14ac:dyDescent="0.35">
      <c r="A501" s="11" t="str">
        <f t="shared" si="23"/>
        <v>module:MMPr</v>
      </c>
      <c r="B501" s="4" t="s">
        <v>109</v>
      </c>
      <c r="C501" s="4">
        <v>15</v>
      </c>
      <c r="D501" s="4">
        <f t="shared" si="21"/>
        <v>15</v>
      </c>
      <c r="E501" s="25" t="s">
        <v>725</v>
      </c>
      <c r="F501" t="s">
        <v>1777</v>
      </c>
      <c r="G501" t="str">
        <f t="shared" si="22"/>
        <v>module:MMPr module:about_Content module:Content_MMPr . module:Content_MMPr a schema:ItemList ; schema:identifier "Content" ; schema:name "Inhalt MMPr" ; schema:itemListElement module:Content15_MMPr . module:Content15_MMPr a schema:ListItem ; schema:name "3DSpiele-Engines/ -APIs"@de ; schema:position 15 .</v>
      </c>
    </row>
    <row r="502" spans="1:7" x14ac:dyDescent="0.35">
      <c r="A502" s="11" t="str">
        <f t="shared" si="23"/>
        <v>module:SWQu</v>
      </c>
      <c r="B502" s="4" t="s">
        <v>100</v>
      </c>
      <c r="C502" s="4">
        <v>1</v>
      </c>
      <c r="D502" s="4" t="str">
        <f t="shared" si="21"/>
        <v>01</v>
      </c>
      <c r="E502" s="25" t="s">
        <v>725</v>
      </c>
      <c r="F502" t="s">
        <v>1782</v>
      </c>
      <c r="G502" t="str">
        <f t="shared" si="22"/>
        <v>module:SWQu module:about_Content module:Content_SWQu . module:Content_SWQu a schema:ItemList ; schema:identifier "Content" ; schema:name "Inhalt SWQu" ; schema:itemListElement module:Content01_SWQu . module:Content01_SWQu a schema:ListItem ; schema:name "Grundlagen desTestens"@de ; schema:position 1 .</v>
      </c>
    </row>
    <row r="503" spans="1:7" x14ac:dyDescent="0.35">
      <c r="A503" s="11" t="str">
        <f t="shared" si="23"/>
        <v>module:SWQu</v>
      </c>
      <c r="B503" s="4" t="s">
        <v>100</v>
      </c>
      <c r="C503" s="4">
        <v>2</v>
      </c>
      <c r="D503" s="4" t="str">
        <f t="shared" si="21"/>
        <v>02</v>
      </c>
      <c r="E503" s="25" t="s">
        <v>725</v>
      </c>
      <c r="F503" t="s">
        <v>1783</v>
      </c>
      <c r="G503" t="str">
        <f t="shared" si="22"/>
        <v>module:SWQu module:about_Content module:Content_SWQu . module:Content_SWQu a schema:ItemList ; schema:identifier "Content" ; schema:name "Inhalt SWQu" ; schema:itemListElement module:Content02_SWQu . module:Content02_SWQu a schema:ListItem ; schema:name "Testen im Software Lebenszyklus"@de ; schema:position 2 .</v>
      </c>
    </row>
    <row r="504" spans="1:7" x14ac:dyDescent="0.35">
      <c r="A504" s="11" t="str">
        <f t="shared" si="23"/>
        <v>module:SWQu</v>
      </c>
      <c r="B504" s="4" t="s">
        <v>100</v>
      </c>
      <c r="C504" s="4">
        <v>3</v>
      </c>
      <c r="D504" s="4" t="str">
        <f t="shared" si="21"/>
        <v>03</v>
      </c>
      <c r="E504" s="25" t="s">
        <v>725</v>
      </c>
      <c r="F504" t="s">
        <v>1784</v>
      </c>
      <c r="G504" t="str">
        <f t="shared" si="22"/>
        <v>module:SWQu module:about_Content module:Content_SWQu . module:Content_SWQu a schema:ItemList ; schema:identifier "Content" ; schema:name "Inhalt SWQu" ; schema:itemListElement module:Content03_SWQu . module:Content03_SWQu a schema:ListItem ; schema:name "StatischeTesttechniken"@de ; schema:position 3 .</v>
      </c>
    </row>
    <row r="505" spans="1:7" x14ac:dyDescent="0.35">
      <c r="A505" s="11" t="str">
        <f t="shared" si="23"/>
        <v>module:SWQu</v>
      </c>
      <c r="B505" s="4" t="s">
        <v>100</v>
      </c>
      <c r="C505" s="4">
        <v>4</v>
      </c>
      <c r="D505" s="4" t="str">
        <f t="shared" si="21"/>
        <v>04</v>
      </c>
      <c r="E505" s="25" t="s">
        <v>725</v>
      </c>
      <c r="F505" t="s">
        <v>1785</v>
      </c>
      <c r="G505" t="str">
        <f t="shared" si="22"/>
        <v>module:SWQu module:about_Content module:Content_SWQu . module:Content_SWQu a schema:ItemList ; schema:identifier "Content" ; schema:name "Inhalt SWQu" ; schema:itemListElement module:Content04_SWQu . module:Content04_SWQu a schema:ListItem ; schema:name "Testdesign-Techniken"@de ; schema:position 4 .</v>
      </c>
    </row>
    <row r="506" spans="1:7" x14ac:dyDescent="0.35">
      <c r="A506" s="11" t="str">
        <f t="shared" si="23"/>
        <v>module:SWQu</v>
      </c>
      <c r="B506" s="4" t="s">
        <v>100</v>
      </c>
      <c r="C506" s="4">
        <v>5</v>
      </c>
      <c r="D506" s="4" t="str">
        <f t="shared" si="21"/>
        <v>05</v>
      </c>
      <c r="E506" s="25" t="s">
        <v>725</v>
      </c>
      <c r="F506" t="s">
        <v>1786</v>
      </c>
      <c r="G506" t="str">
        <f t="shared" si="22"/>
        <v>module:SWQu module:about_Content module:Content_SWQu . module:Content_SWQu a schema:ItemList ; schema:identifier "Content" ; schema:name "Inhalt SWQu" ; schema:itemListElement module:Content05_SWQu . module:Content05_SWQu a schema:ListItem ; schema:name "Test Management"@de ; schema:position 5 .</v>
      </c>
    </row>
    <row r="507" spans="1:7" x14ac:dyDescent="0.35">
      <c r="A507" s="11" t="str">
        <f t="shared" si="23"/>
        <v>module:SWQu</v>
      </c>
      <c r="B507" s="4" t="s">
        <v>100</v>
      </c>
      <c r="C507" s="4">
        <v>6</v>
      </c>
      <c r="D507" s="4" t="str">
        <f t="shared" si="21"/>
        <v>06</v>
      </c>
      <c r="E507" s="25" t="s">
        <v>725</v>
      </c>
      <c r="F507" t="s">
        <v>1787</v>
      </c>
      <c r="G507" t="str">
        <f t="shared" si="22"/>
        <v>module:SWQu module:about_Content module:Content_SWQu . module:Content_SWQu a schema:ItemList ; schema:identifier "Content" ; schema:name "Inhalt SWQu" ; schema:itemListElement module:Content06_SWQu . module:Content06_SWQu a schema:ListItem ; schema:name "Testwerkzeuge"@de ; schema:position 6 .</v>
      </c>
    </row>
    <row r="508" spans="1:7" x14ac:dyDescent="0.35">
      <c r="A508" s="11" t="str">
        <f t="shared" si="23"/>
        <v>module:SyEn</v>
      </c>
      <c r="B508" s="4" t="s">
        <v>90</v>
      </c>
      <c r="C508" s="4">
        <v>1</v>
      </c>
      <c r="D508" s="4" t="str">
        <f t="shared" si="21"/>
        <v>01</v>
      </c>
      <c r="E508" s="25" t="s">
        <v>725</v>
      </c>
      <c r="F508" t="s">
        <v>1791</v>
      </c>
      <c r="G508" t="str">
        <f t="shared" si="22"/>
        <v>module:SyEn module:about_Content module:Content_SyEn . module:Content_SyEn a schema:ItemList ; schema:identifier "Content" ; schema:name "Inhalt SyEn" ; schema:itemListElement module:Content01_SyEn . module:Content01_SyEn a schema:ListItem ; schema:name "Arbeitsschritte und Methodik des Systementwurfs"@de ; schema:position 1 .</v>
      </c>
    </row>
    <row r="509" spans="1:7" x14ac:dyDescent="0.35">
      <c r="A509" s="11" t="str">
        <f t="shared" si="23"/>
        <v>module:SyEn</v>
      </c>
      <c r="B509" s="4" t="s">
        <v>90</v>
      </c>
      <c r="C509" s="4">
        <v>2</v>
      </c>
      <c r="D509" s="4" t="str">
        <f t="shared" si="21"/>
        <v>02</v>
      </c>
      <c r="E509" s="25" t="s">
        <v>725</v>
      </c>
      <c r="F509" t="s">
        <v>1792</v>
      </c>
      <c r="G509" t="str">
        <f t="shared" si="22"/>
        <v>module:SyEn module:about_Content module:Content_SyEn . module:Content_SyEn a schema:ItemList ; schema:identifier "Content" ; schema:name "Inhalt SyEn" ; schema:itemListElement module:Content02_SyEn . module:Content02_SyEn a schema:ListItem ; schema:name "Besonderheiten bei der Arbeit auf den unterschiedlichen Abstraktionsebenen"@de ; schema:position 2 .</v>
      </c>
    </row>
    <row r="510" spans="1:7" x14ac:dyDescent="0.35">
      <c r="A510" s="11" t="str">
        <f t="shared" si="23"/>
        <v>module:SyEn</v>
      </c>
      <c r="B510" s="4" t="s">
        <v>90</v>
      </c>
      <c r="C510" s="4">
        <v>3</v>
      </c>
      <c r="D510" s="4" t="str">
        <f t="shared" si="21"/>
        <v>03</v>
      </c>
      <c r="E510" s="25" t="s">
        <v>725</v>
      </c>
      <c r="F510" t="s">
        <v>1793</v>
      </c>
      <c r="G510" t="str">
        <f t="shared" si="22"/>
        <v>module:SyEn module:about_Content module:Content_SyEn . module:Content_SyEn a schema:ItemList ; schema:identifier "Content" ; schema:name "Inhalt SyEn" ; schema:itemListElement module:Content03_SyEn . module:Content03_SyEn a schema:ListItem ; schema:name "Übersicht über die gebräuchlichen Hardware-Plattformen und die jeweils damit verbundenen Arbeitswerkzeuge"@de ; schema:position 3 .</v>
      </c>
    </row>
    <row r="511" spans="1:7" x14ac:dyDescent="0.35">
      <c r="A511" s="11" t="str">
        <f t="shared" si="23"/>
        <v>module:SyEn</v>
      </c>
      <c r="B511" s="4" t="s">
        <v>90</v>
      </c>
      <c r="C511" s="4">
        <v>4</v>
      </c>
      <c r="D511" s="4" t="str">
        <f t="shared" si="21"/>
        <v>04</v>
      </c>
      <c r="E511" s="25" t="s">
        <v>725</v>
      </c>
      <c r="F511" t="s">
        <v>1794</v>
      </c>
      <c r="G511" t="str">
        <f t="shared" si="22"/>
        <v>module:SyEn module:about_Content module:Content_SyEn . module:Content_SyEn a schema:ItemList ; schema:identifier "Content" ; schema:name "Inhalt SyEn" ; schema:itemListElement module:Content04_SyEn . module:Content04_SyEn a schema:ListItem ; schema:name "Grundlagen der Hardware-Beschreibungssprache VHDL"@de ; schema:position 4 .</v>
      </c>
    </row>
    <row r="512" spans="1:7" x14ac:dyDescent="0.35">
      <c r="A512" s="11" t="str">
        <f t="shared" si="23"/>
        <v>module:SyEn</v>
      </c>
      <c r="B512" s="4" t="s">
        <v>90</v>
      </c>
      <c r="C512" s="4">
        <v>5</v>
      </c>
      <c r="D512" s="4" t="str">
        <f t="shared" si="21"/>
        <v>05</v>
      </c>
      <c r="E512" s="25" t="s">
        <v>725</v>
      </c>
      <c r="F512" t="s">
        <v>1795</v>
      </c>
      <c r="G512" t="str">
        <f t="shared" si="22"/>
        <v>module:SyEn module:about_Content module:Content_SyEn . module:Content_SyEn a schema:ItemList ; schema:identifier "Content" ; schema:name "Inhalt SyEn" ; schema:itemListElement module:Content05_SyEn . module:Content05_SyEn a schema:ListItem ; schema:name "Methoden zur Einbindung von Bibliothekselementen in digitale Systeme"@de ; schema:position 5 .</v>
      </c>
    </row>
    <row r="513" spans="1:7" x14ac:dyDescent="0.35">
      <c r="A513" s="11" t="str">
        <f t="shared" si="23"/>
        <v>module:WBSM</v>
      </c>
      <c r="B513" s="4" t="s">
        <v>78</v>
      </c>
      <c r="C513" s="4">
        <v>1</v>
      </c>
      <c r="D513" s="4" t="str">
        <f t="shared" si="21"/>
        <v>01</v>
      </c>
      <c r="E513" s="25" t="s">
        <v>725</v>
      </c>
      <c r="F513" t="s">
        <v>1799</v>
      </c>
      <c r="G513" t="str">
        <f t="shared" si="22"/>
        <v>module:WBSM module:about_Content module:Content_WBSM . module:Content_WBSM a schema:ItemList ; schema:identifier "Content" ; schema:name "Inhalt WBSM" ; schema:itemListElement module:Content01_WBSM . module:Content01_WBSM a schema:ListItem ; schema:name "inführung (WBS in der Medizin, Wissensarten und Anwendungsszenarien in der Medizin)"@de ; schema:position 1 .</v>
      </c>
    </row>
    <row r="514" spans="1:7" x14ac:dyDescent="0.35">
      <c r="A514" s="11" t="str">
        <f t="shared" si="23"/>
        <v>module:WBSM</v>
      </c>
      <c r="B514" s="4" t="s">
        <v>78</v>
      </c>
      <c r="C514" s="4">
        <v>2</v>
      </c>
      <c r="D514" s="4" t="str">
        <f t="shared" ref="D514:D541" si="24">IF(C514&lt;10,_xlfn.CONCAT(0,C514),C514)</f>
        <v>02</v>
      </c>
      <c r="E514" s="25" t="s">
        <v>725</v>
      </c>
      <c r="F514" t="s">
        <v>1800</v>
      </c>
      <c r="G514" t="str">
        <f t="shared" si="22"/>
        <v>module:WBSM module:about_Content module:Content_WBSM . module:Content_WBSM a schema:ItemList ; schema:identifier "Content" ; schema:name "Inhalt WBSM" ; schema:itemListElement module:Content02_WBSM . module:Content02_WBSM a schema:ListItem ; schema:name "Formale/theoretische/logische Grundlagen für Wissensrepräsentation und Inferenz"@de ; schema:position 2 .</v>
      </c>
    </row>
    <row r="515" spans="1:7" x14ac:dyDescent="0.35">
      <c r="A515" s="11" t="str">
        <f t="shared" si="23"/>
        <v>module:WBSM</v>
      </c>
      <c r="B515" s="4" t="s">
        <v>78</v>
      </c>
      <c r="C515" s="4">
        <v>3</v>
      </c>
      <c r="D515" s="4" t="str">
        <f t="shared" si="24"/>
        <v>03</v>
      </c>
      <c r="E515" s="25" t="s">
        <v>725</v>
      </c>
      <c r="F515" t="s">
        <v>1801</v>
      </c>
      <c r="G515" t="str">
        <f t="shared" ref="G515:G541" si="25">_xlfn.CONCAT(A515," module:about_Content module:Content_",B515," . module:Content_",B515," a schema:ItemList ; schema:identifier ",E515,"Content",E515," ; schema:name ",E515,"Inhalt ",B515,E515," ; schema:itemListElement module:Content",D515,"_",B515," . module:Content",D515,"_",B515," a schema:ListItem ; schema:name ",E515,F515,E515,"@de ; schema:position ",C515," .")</f>
        <v>module:WBSM module:about_Content module:Content_WBSM . module:Content_WBSM a schema:ItemList ; schema:identifier "Content" ; schema:name "Inhalt WBSM" ; schema:itemListElement module:Content03_WBSM . module:Content03_WBSM a schema:ListItem ; schema:name "Experten- und Regelbasierte Systeme in der Medizin / Rule Engines"@de ; schema:position 3 .</v>
      </c>
    </row>
    <row r="516" spans="1:7" x14ac:dyDescent="0.35">
      <c r="A516" s="11" t="str">
        <f t="shared" si="23"/>
        <v>module:WBSM</v>
      </c>
      <c r="B516" s="4" t="s">
        <v>78</v>
      </c>
      <c r="C516" s="4">
        <v>4</v>
      </c>
      <c r="D516" s="4" t="str">
        <f t="shared" si="24"/>
        <v>04</v>
      </c>
      <c r="E516" s="25" t="s">
        <v>725</v>
      </c>
      <c r="F516" t="s">
        <v>1802</v>
      </c>
      <c r="G516" t="str">
        <f t="shared" si="25"/>
        <v>module:WBSM module:about_Content module:Content_WBSM . module:Content_WBSM a schema:ItemList ; schema:identifier "Content" ; schema:name "Inhalt WBSM" ; schema:itemListElement module:Content04_WBSM . module:Content04_WBSM a schema:ListItem ; schema:name "Vokabularien in der Medizin, Semantische Netze"@de ; schema:position 4 .</v>
      </c>
    </row>
    <row r="517" spans="1:7" x14ac:dyDescent="0.35">
      <c r="A517" s="11" t="str">
        <f t="shared" si="23"/>
        <v>module:WBSM</v>
      </c>
      <c r="B517" s="4" t="s">
        <v>78</v>
      </c>
      <c r="C517" s="4">
        <v>5</v>
      </c>
      <c r="D517" s="4" t="str">
        <f t="shared" si="24"/>
        <v>05</v>
      </c>
      <c r="E517" s="25" t="s">
        <v>725</v>
      </c>
      <c r="F517" t="s">
        <v>1803</v>
      </c>
      <c r="G517" t="str">
        <f t="shared" si="25"/>
        <v>module:WBSM module:about_Content module:Content_WBSM . module:Content_WBSM a schema:ItemList ; schema:identifier "Content" ; schema:name "Inhalt WBSM" ; schema:itemListElement module:Content05_WBSM . module:Content05_WBSM a schema:ListItem ; schema:name "Beschreibungslogiken / description logics (Repräsentation medizinischen Wissens durch Terminologische Logiken und automatisches Schließen)"@de ; schema:position 5 .</v>
      </c>
    </row>
    <row r="518" spans="1:7" x14ac:dyDescent="0.35">
      <c r="A518" s="11" t="str">
        <f t="shared" si="23"/>
        <v>module:WBSM</v>
      </c>
      <c r="B518" s="4" t="s">
        <v>78</v>
      </c>
      <c r="C518" s="4">
        <v>6</v>
      </c>
      <c r="D518" s="4" t="str">
        <f t="shared" si="24"/>
        <v>06</v>
      </c>
      <c r="E518" s="25" t="s">
        <v>725</v>
      </c>
      <c r="F518" t="s">
        <v>1804</v>
      </c>
      <c r="G518" t="str">
        <f t="shared" si="25"/>
        <v>module:WBSM module:about_Content module:Content_WBSM . module:Content_WBSM a schema:ItemList ; schema:identifier "Content" ; schema:name "Inhalt WBSM" ; schema:itemListElement module:Content06_WBSM . module:Content06_WBSM a schema:ListItem ; schema:name "Ontologien und Web Ontology Language"@de ; schema:position 6 .</v>
      </c>
    </row>
    <row r="519" spans="1:7" x14ac:dyDescent="0.35">
      <c r="A519" s="11" t="str">
        <f t="shared" si="23"/>
        <v>module:WBSM</v>
      </c>
      <c r="B519" s="4" t="s">
        <v>78</v>
      </c>
      <c r="C519" s="4">
        <v>7</v>
      </c>
      <c r="D519" s="4" t="str">
        <f t="shared" si="24"/>
        <v>07</v>
      </c>
      <c r="E519" s="25" t="s">
        <v>725</v>
      </c>
      <c r="F519" t="s">
        <v>1805</v>
      </c>
      <c r="G519" t="str">
        <f t="shared" si="25"/>
        <v>module:WBSM module:about_Content module:Content_WBSM . module:Content_WBSM a schema:ItemList ; schema:identifier "Content" ; schema:name "Inhalt WBSM" ; schema:itemListElement module:Content07_WBSM . module:Content07_WBSM a schema:ListItem ; schema:name "Selbstorganisierende Karten"@de ; schema:position 7 .</v>
      </c>
    </row>
    <row r="520" spans="1:7" x14ac:dyDescent="0.35">
      <c r="A520" s="11" t="str">
        <f t="shared" si="23"/>
        <v>module:WBSM</v>
      </c>
      <c r="B520" s="4" t="s">
        <v>78</v>
      </c>
      <c r="C520" s="4">
        <v>8</v>
      </c>
      <c r="D520" s="4" t="str">
        <f t="shared" si="24"/>
        <v>08</v>
      </c>
      <c r="E520" s="25" t="s">
        <v>725</v>
      </c>
      <c r="F520" t="s">
        <v>1806</v>
      </c>
      <c r="G520" t="str">
        <f t="shared" si="25"/>
        <v>module:WBSM module:about_Content module:Content_WBSM . module:Content_WBSM a schema:ItemList ; schema:identifier "Content" ; schema:name "Inhalt WBSM" ; schema:itemListElement module:Content08_WBSM . module:Content08_WBSM a schema:ListItem ; schema:name "Weitere aktuelle Themen je nach Interessenlage der Dozenten/Studierende"@de ; schema:position 8 .</v>
      </c>
    </row>
    <row r="521" spans="1:7" x14ac:dyDescent="0.35">
      <c r="A521" s="11" t="str">
        <f t="shared" si="23"/>
        <v>module:WBSM</v>
      </c>
      <c r="B521" s="4" t="s">
        <v>78</v>
      </c>
      <c r="C521" s="4">
        <v>9</v>
      </c>
      <c r="D521" s="4" t="str">
        <f t="shared" si="24"/>
        <v>09</v>
      </c>
      <c r="E521" s="25" t="s">
        <v>725</v>
      </c>
      <c r="F521" t="s">
        <v>1807</v>
      </c>
      <c r="G521" t="str">
        <f t="shared" si="25"/>
        <v>module:WBSM module:about_Content module:Content_WBSM . module:Content_WBSM a schema:ItemList ; schema:identifier "Content" ; schema:name "Inhalt WBSM" ; schema:itemListElement module:Content09_WBSM . module:Content09_WBSM a schema:ListItem ; schema:name "Studentische Vorträge/Vorstellung der Ausarbeitungen zu „KI-Methoden in der Medizin“"@de ; schema:position 9 .</v>
      </c>
    </row>
    <row r="522" spans="1:7" x14ac:dyDescent="0.35">
      <c r="A522" s="11" t="str">
        <f t="shared" si="23"/>
        <v>module:SG1B</v>
      </c>
      <c r="B522" s="4" t="s">
        <v>68</v>
      </c>
      <c r="C522" s="4">
        <v>1</v>
      </c>
      <c r="D522" s="4" t="str">
        <f t="shared" si="24"/>
        <v>01</v>
      </c>
      <c r="E522" s="25" t="s">
        <v>725</v>
      </c>
      <c r="F522" t="s">
        <v>1811</v>
      </c>
      <c r="G522" t="str">
        <f t="shared" si="25"/>
        <v>module:SG1B module:about_Content module:Content_SG1B . module:Content_SG1B a schema:ItemList ; schema:identifier "Content" ; schema:name "Inhalt SG1B" ; schema:itemListElement module:Content01_SG1B . module:Content01_SG1B a schema:ListItem ; schema:name "Gegenstand der Betriebswirtschaftslehre (20 %) - Betriebswirtschaftslehre als Wissenschaft - Grundkonzeptionen der Betriebswirtschaftslehre - Wirtschaftsguter - Wirtschaftlichkeitsprinzip - Messgrosen wirtschaftlichen Handelns - Betriebliche Produktionsfaktoren"@de ; schema:position 1 .</v>
      </c>
    </row>
    <row r="523" spans="1:7" x14ac:dyDescent="0.35">
      <c r="A523" s="11" t="str">
        <f t="shared" si="23"/>
        <v>module:SG1B</v>
      </c>
      <c r="B523" s="4" t="s">
        <v>68</v>
      </c>
      <c r="C523" s="4">
        <v>2</v>
      </c>
      <c r="D523" s="4" t="str">
        <f t="shared" si="24"/>
        <v>02</v>
      </c>
      <c r="E523" s="25" t="s">
        <v>725</v>
      </c>
      <c r="F523" t="s">
        <v>1812</v>
      </c>
      <c r="G523" t="str">
        <f t="shared" si="25"/>
        <v>module:SG1B module:about_Content module:Content_SG1B . module:Content_SG1B a schema:ItemList ; schema:identifier "Content" ; schema:name "Inhalt SG1B" ; schema:itemListElement module:Content02_SG1B . module:Content02_SG1B a schema:ListItem ; schema:name "Leitbilder, Grundsatze und Ziele in Betrieben (15 %) - Leitbilder und Grundsatze - Betriebswirtschaftliche Ziele und Zielinhalte - Zielsysteme und Zielbeziehungen - Zielbildungsprozesse"@de ; schema:position 2 .</v>
      </c>
    </row>
    <row r="524" spans="1:7" x14ac:dyDescent="0.35">
      <c r="A524" s="11" t="str">
        <f t="shared" si="23"/>
        <v>module:SG1B</v>
      </c>
      <c r="B524" s="4" t="s">
        <v>68</v>
      </c>
      <c r="C524" s="4">
        <v>3</v>
      </c>
      <c r="D524" s="4" t="str">
        <f t="shared" si="24"/>
        <v>03</v>
      </c>
      <c r="E524" s="25" t="s">
        <v>725</v>
      </c>
      <c r="F524" t="s">
        <v>1813</v>
      </c>
      <c r="G524" t="str">
        <f t="shared" si="25"/>
        <v>module:SG1B module:about_Content module:Content_SG1B . module:Content_SG1B a schema:ItemList ; schema:identifier "Content" ; schema:name "Inhalt SG1B" ; schema:itemListElement module:Content03_SG1B . module:Content03_SG1B a schema:ListItem ; schema:name "Konstitutive Entscheidungsfelder (30 %) - Geschaftsfeldbestimmung und -bewertung - Rechtsformalternativen - Standortfaktoren und Verfahren zur Standortbestimmung - Unternehmenszusammenschlusse"@de ; schema:position 3 .</v>
      </c>
    </row>
    <row r="525" spans="1:7" x14ac:dyDescent="0.35">
      <c r="A525" s="11" t="str">
        <f t="shared" si="23"/>
        <v>module:SG1B</v>
      </c>
      <c r="B525" s="4" t="s">
        <v>68</v>
      </c>
      <c r="C525" s="4">
        <v>4</v>
      </c>
      <c r="D525" s="4" t="str">
        <f t="shared" si="24"/>
        <v>04</v>
      </c>
      <c r="E525" s="25" t="s">
        <v>725</v>
      </c>
      <c r="F525" t="s">
        <v>1814</v>
      </c>
      <c r="G525" t="str">
        <f t="shared" si="25"/>
        <v>module:SG1B module:about_Content module:Content_SG1B . module:Content_SG1B a schema:ItemList ; schema:identifier "Content" ; schema:name "Inhalt SG1B" ; schema:itemListElement module:Content04_SG1B . module:Content04_SG1B a schema:ListItem ; schema:name "Management und Organisation des Betriebs (20 %) - Aufgaben des Managements - Aufbauorganisation - Ablauforganisation"@de ; schema:position 4 .</v>
      </c>
    </row>
    <row r="526" spans="1:7" x14ac:dyDescent="0.35">
      <c r="A526" s="11" t="str">
        <f t="shared" si="23"/>
        <v>module:SG1B</v>
      </c>
      <c r="B526" s="4" t="s">
        <v>68</v>
      </c>
      <c r="C526" s="4">
        <v>5</v>
      </c>
      <c r="D526" s="4" t="str">
        <f t="shared" si="24"/>
        <v>05</v>
      </c>
      <c r="E526" s="25" t="s">
        <v>725</v>
      </c>
      <c r="F526" t="s">
        <v>1815</v>
      </c>
      <c r="G526" t="str">
        <f t="shared" si="25"/>
        <v>module:SG1B module:about_Content module:Content_SG1B . module:Content_SG1B a schema:ItemList ; schema:identifier "Content" ; schema:name "Inhalt SG1B" ; schema:itemListElement module:Content05_SG1B . module:Content05_SG1B a schema:ListItem ; schema:name "Funktionsbereiche des betrieblichen Leistungsprozesses im Uberblick (15 %) - Supply-Management - Produktionswirtschaft - Marketing - Personalwirtschaft - Finanzierung und Investition - Informationswirtschaft und Rechnungswesen "@de ; schema:position 5 .</v>
      </c>
    </row>
    <row r="527" spans="1:7" x14ac:dyDescent="0.35">
      <c r="A527" s="11" t="str">
        <f t="shared" si="23"/>
        <v>module:SG2I</v>
      </c>
      <c r="B527" s="4" t="s">
        <v>56</v>
      </c>
      <c r="C527" s="4">
        <v>1</v>
      </c>
      <c r="D527" s="4" t="str">
        <f t="shared" si="24"/>
        <v>01</v>
      </c>
      <c r="E527" s="25" t="s">
        <v>725</v>
      </c>
      <c r="F527" t="s">
        <v>1818</v>
      </c>
      <c r="G527" t="str">
        <f t="shared" si="25"/>
        <v>module:SG2I module:about_Content module:Content_SG2I . module:Content_SG2I a schema:ItemList ; schema:identifier "Content" ; schema:name "Inhalt SG2I" ; schema:itemListElement module:Content01_SG2I . module:Content01_SG2I a schema:ListItem ; schema:name "Einführung ins Thema"@de ; schema:position 1 .</v>
      </c>
    </row>
    <row r="528" spans="1:7" x14ac:dyDescent="0.35">
      <c r="A528" s="11" t="str">
        <f t="shared" si="23"/>
        <v>module:SG2I</v>
      </c>
      <c r="B528" s="4" t="s">
        <v>56</v>
      </c>
      <c r="C528" s="4">
        <v>2</v>
      </c>
      <c r="D528" s="4" t="str">
        <f t="shared" si="24"/>
        <v>02</v>
      </c>
      <c r="E528" s="25" t="s">
        <v>725</v>
      </c>
      <c r="F528" t="s">
        <v>1819</v>
      </c>
      <c r="G528" t="str">
        <f t="shared" si="25"/>
        <v>module:SG2I module:about_Content module:Content_SG2I . module:Content_SG2I a schema:ItemList ; schema:identifier "Content" ; schema:name "Inhalt SG2I" ; schema:itemListElement module:Content02_SG2I . module:Content02_SG2I a schema:ListItem ; schema:name "Bearbeitung der Auswirkungen der Informationstechnologie anhand konkreter Themen aus unterschiedlichen Bereichen wie z.B. Medizin, Industrie, Wissenschaft, Militär, Cybercrime, E-Learning, E-Commerce, E-Voting usw."@de ; schema:position 2 .</v>
      </c>
    </row>
    <row r="529" spans="1:7" x14ac:dyDescent="0.35">
      <c r="A529" s="11" t="str">
        <f t="shared" si="23"/>
        <v>module:SG2I</v>
      </c>
      <c r="B529" s="4" t="s">
        <v>56</v>
      </c>
      <c r="C529" s="4">
        <v>3</v>
      </c>
      <c r="D529" s="4" t="str">
        <f t="shared" si="24"/>
        <v>03</v>
      </c>
      <c r="E529" s="25" t="s">
        <v>725</v>
      </c>
      <c r="F529" t="s">
        <v>1820</v>
      </c>
      <c r="G529" t="str">
        <f t="shared" si="25"/>
        <v>module:SG2I module:about_Content module:Content_SG2I . module:Content_SG2I a schema:ItemList ; schema:identifier "Content" ; schema:name "Inhalt SG2I" ; schema:itemListElement module:Content03_SG2I . module:Content03_SG2I a schema:ListItem ; schema:name "Die Studierenden bekommen eine Auswahl an Themen, aus denen sie wählen können, sie haben aber auch die Möglichkeit eigene Themen vorzuschlagen."@de ; schema:position 3 .</v>
      </c>
    </row>
    <row r="530" spans="1:7" x14ac:dyDescent="0.35">
      <c r="A530" s="11" t="str">
        <f t="shared" si="23"/>
        <v>module:SG2R</v>
      </c>
      <c r="B530" s="4" t="s">
        <v>47</v>
      </c>
      <c r="C530" s="4">
        <v>1</v>
      </c>
      <c r="D530" s="4" t="str">
        <f t="shared" si="24"/>
        <v>01</v>
      </c>
      <c r="E530" s="25" t="s">
        <v>725</v>
      </c>
      <c r="F530" t="s">
        <v>1824</v>
      </c>
      <c r="G530" t="str">
        <f t="shared" si="25"/>
        <v>module:SG2R module:about_Content module:Content_SG2R . module:Content_SG2R a schema:ItemList ; schema:identifier "Content" ; schema:name "Inhalt SG2R" ; schema:itemListElement module:Content01_SG2R . module:Content01_SG2R a schema:ListItem ; schema:name "Die Vorlesung bietet eine allgemeine Einführung in das Recht, insbesondere in das Zivil- und Wirtschaftsrecht. "@de ; schema:position 1 .</v>
      </c>
    </row>
    <row r="531" spans="1:7" x14ac:dyDescent="0.35">
      <c r="A531" s="11" t="str">
        <f t="shared" si="23"/>
        <v>module:SG2R</v>
      </c>
      <c r="B531" s="4" t="s">
        <v>47</v>
      </c>
      <c r="C531" s="4">
        <v>2</v>
      </c>
      <c r="D531" s="4" t="str">
        <f t="shared" si="24"/>
        <v>02</v>
      </c>
      <c r="E531" s="25" t="s">
        <v>725</v>
      </c>
      <c r="F531" t="s">
        <v>1825</v>
      </c>
      <c r="G531" t="str">
        <f t="shared" si="25"/>
        <v>module:SG2R module:about_Content module:Content_SG2R . module:Content_SG2R a schema:ItemList ; schema:identifier "Content" ; schema:name "Inhalt SG2R" ; schema:itemListElement module:Content02_SG2R . module:Content02_SG2R a schema:ListItem ; schema:name "Entsprechend den beruflichen Anforderungen liegen die Schwerpunkte im Schuldrecht (insbes. Vertragsrecht) und Sachenrecht (insbes. Mobiliar-, Immobiliar-, Kreditsicherungsrecht)."@de ; schema:position 2 .</v>
      </c>
    </row>
    <row r="532" spans="1:7" x14ac:dyDescent="0.35">
      <c r="A532" s="11" t="str">
        <f t="shared" ref="A532:A541" si="26">_xlfn.CONCAT("module:",B532)</f>
        <v>module:SG2R</v>
      </c>
      <c r="B532" s="4" t="s">
        <v>47</v>
      </c>
      <c r="C532" s="4">
        <v>3</v>
      </c>
      <c r="D532" s="4" t="str">
        <f t="shared" si="24"/>
        <v>03</v>
      </c>
      <c r="E532" s="25" t="s">
        <v>725</v>
      </c>
      <c r="F532" t="s">
        <v>1826</v>
      </c>
      <c r="G532" t="str">
        <f t="shared" si="25"/>
        <v>module:SG2R module:about_Content module:Content_SG2R . module:Content_SG2R a schema:ItemList ; schema:identifier "Content" ; schema:name "Inhalt SG2R" ; schema:itemListElement module:Content03_SG2R . module:Content03_SG2R a schema:ListItem ; schema:name "Weitere Schwerpunkte sind Grundzüge des Arbeitsrechts (Individualarbeitsrecht) und des Gesellschaftsrechts (BGB-Gesellschaft, OHG, KG, GmbH, UG). "@de ; schema:position 3 .</v>
      </c>
    </row>
    <row r="533" spans="1:7" x14ac:dyDescent="0.35">
      <c r="A533" s="11" t="str">
        <f t="shared" si="26"/>
        <v>module:BPPr</v>
      </c>
      <c r="B533" s="4" t="s">
        <v>35</v>
      </c>
      <c r="C533" s="4">
        <v>1</v>
      </c>
      <c r="D533" s="4" t="str">
        <f t="shared" si="24"/>
        <v>01</v>
      </c>
      <c r="E533" s="25" t="s">
        <v>725</v>
      </c>
      <c r="F533" t="s">
        <v>1830</v>
      </c>
      <c r="G533" t="str">
        <f t="shared" si="25"/>
        <v>module:BPPr module:about_Content module:Content_BPPr . module:Content_BPPr a schema:ItemList ; schema:identifier "Content" ; schema:name "Inhalt BPPr" ; schema:itemListElement module:Content01_BPPr . module:Content01_BPPr a schema:ListItem ; schema:name "Inhalt des Praxisprojektes soll die selbständige Mitarbeit bei betrieblichen Problemlösungen sein."@de ; schema:position 1 .</v>
      </c>
    </row>
    <row r="534" spans="1:7" x14ac:dyDescent="0.35">
      <c r="A534" s="11" t="str">
        <f t="shared" si="26"/>
        <v>module:BPPr</v>
      </c>
      <c r="B534" s="4" t="s">
        <v>35</v>
      </c>
      <c r="C534" s="4">
        <v>2</v>
      </c>
      <c r="D534" s="4" t="str">
        <f t="shared" si="24"/>
        <v>02</v>
      </c>
      <c r="E534" s="25" t="s">
        <v>725</v>
      </c>
      <c r="F534" t="s">
        <v>1831</v>
      </c>
      <c r="G534" t="str">
        <f t="shared" si="25"/>
        <v>module:BPPr module:about_Content module:Content_BPPr . module:Content_BPPr a schema:ItemList ; schema:identifier "Content" ; schema:name "Inhalt BPPr" ; schema:itemListElement module:Content02_BPPr . module:Content02_BPPr a schema:ListItem ; schema:name "Einarbeitung in verschiedene Aufgabenbereiche, Selbstständige Mitarbeit bei betrieblichen Problemlösungen, soziale Kompetenzen, Präsentationen von Ergebnissen."@de ; schema:position 2 .</v>
      </c>
    </row>
    <row r="535" spans="1:7" x14ac:dyDescent="0.35">
      <c r="A535" s="11" t="str">
        <f t="shared" si="26"/>
        <v>module:BaSe</v>
      </c>
      <c r="B535" s="4" t="s">
        <v>24</v>
      </c>
      <c r="C535" s="4">
        <v>1</v>
      </c>
      <c r="D535" s="4" t="str">
        <f t="shared" si="24"/>
        <v>01</v>
      </c>
      <c r="E535" s="25" t="s">
        <v>725</v>
      </c>
      <c r="F535" t="s">
        <v>1836</v>
      </c>
      <c r="G535" t="str">
        <f t="shared" si="25"/>
        <v>module:BaSe module:about_Content module:Content_BaSe . module:Content_BaSe a schema:ItemList ; schema:identifier "Content" ; schema:name "Inhalt BaSe" ; schema:itemListElement module:Content01_BaSe . module:Content01_BaSe a schema:ListItem ; schema:name "Inhaltliche Betreuung und organisatorische Begleitung der Abschlussarbeit"@de ; schema:position 1 .</v>
      </c>
    </row>
    <row r="536" spans="1:7" x14ac:dyDescent="0.35">
      <c r="A536" s="11" t="str">
        <f t="shared" si="26"/>
        <v>module:BaSe</v>
      </c>
      <c r="B536" s="4" t="s">
        <v>24</v>
      </c>
      <c r="C536" s="4">
        <v>2</v>
      </c>
      <c r="D536" s="4" t="str">
        <f t="shared" si="24"/>
        <v>02</v>
      </c>
      <c r="E536" s="25" t="s">
        <v>725</v>
      </c>
      <c r="F536" t="s">
        <v>1837</v>
      </c>
      <c r="G536" t="str">
        <f t="shared" si="25"/>
        <v>module:BaSe module:about_Content module:Content_BaSe . module:Content_BaSe a schema:ItemList ; schema:identifier "Content" ; schema:name "Inhalt BaSe" ; schema:itemListElement module:Content02_BaSe . module:Content02_BaSe a schema:ListItem ; schema:name "Einführung ins wissenschaftlichen Schreiben"@de ; schema:position 2 .</v>
      </c>
    </row>
    <row r="537" spans="1:7" x14ac:dyDescent="0.35">
      <c r="A537" s="11" t="str">
        <f t="shared" si="26"/>
        <v>module:BaSe</v>
      </c>
      <c r="B537" s="4" t="s">
        <v>24</v>
      </c>
      <c r="C537" s="4">
        <v>3</v>
      </c>
      <c r="D537" s="4" t="str">
        <f t="shared" si="24"/>
        <v>03</v>
      </c>
      <c r="E537" s="25" t="s">
        <v>725</v>
      </c>
      <c r="F537" t="s">
        <v>1838</v>
      </c>
      <c r="G537" t="str">
        <f t="shared" si="25"/>
        <v>module:BaSe module:about_Content module:Content_BaSe . module:Content_BaSe a schema:ItemList ; schema:identifier "Content" ; schema:name "Inhalt BaSe" ; schema:itemListElement module:Content03_BaSe . module:Content03_BaSe a schema:ListItem ; schema:name "Vorstellung und Diskussion der Themen der Abschlussarbeiten"@de ; schema:position 3 .</v>
      </c>
    </row>
    <row r="538" spans="1:7" x14ac:dyDescent="0.35">
      <c r="A538" s="11" t="str">
        <f t="shared" si="26"/>
        <v>module:BaSe</v>
      </c>
      <c r="B538" s="4" t="s">
        <v>24</v>
      </c>
      <c r="C538" s="4">
        <v>4</v>
      </c>
      <c r="D538" s="4" t="str">
        <f t="shared" si="24"/>
        <v>04</v>
      </c>
      <c r="E538" s="25" t="s">
        <v>725</v>
      </c>
      <c r="F538" t="s">
        <v>1839</v>
      </c>
      <c r="G538" t="str">
        <f t="shared" si="25"/>
        <v>module:BaSe module:about_Content module:Content_BaSe . module:Content_BaSe a schema:ItemList ; schema:identifier "Content" ; schema:name "Inhalt BaSe" ; schema:itemListElement module:Content04_BaSe . module:Content04_BaSe a schema:ListItem ; schema:name "Erstellen eines Posters zur Abschlussarbeit"@de ; schema:position 4 .</v>
      </c>
    </row>
    <row r="539" spans="1:7" x14ac:dyDescent="0.35">
      <c r="A539" s="11" t="str">
        <f t="shared" si="26"/>
        <v>module:BaAr</v>
      </c>
      <c r="B539" s="4" t="s">
        <v>11</v>
      </c>
      <c r="C539" s="4">
        <v>1</v>
      </c>
      <c r="D539" s="4" t="str">
        <f t="shared" si="24"/>
        <v>01</v>
      </c>
      <c r="E539" s="25" t="s">
        <v>725</v>
      </c>
      <c r="F539" t="s">
        <v>1846</v>
      </c>
      <c r="G539" t="str">
        <f t="shared" si="25"/>
        <v>module:BaAr module:about_Content module:Content_BaAr . module:Content_BaAr a schema:ItemList ; schema:identifier "Content" ; schema:name "Inhalt BaAr" ; schema:itemListElement module:Content01_BaAr . module:Content01_BaAr a schema:ListItem ; schema:name "Zusammenhängende Beschäftigung mit einem umfassenden Thema und der daraus resultierenden Lösung einer praktischen oder theoretischen Problemstellung"@de ; schema:position 1 .</v>
      </c>
    </row>
    <row r="540" spans="1:7" x14ac:dyDescent="0.35">
      <c r="A540" s="11" t="str">
        <f t="shared" si="26"/>
        <v>module:BaAr</v>
      </c>
      <c r="B540" s="4" t="s">
        <v>11</v>
      </c>
      <c r="C540" s="4">
        <v>2</v>
      </c>
      <c r="D540" s="4" t="str">
        <f t="shared" si="24"/>
        <v>02</v>
      </c>
      <c r="E540" s="25" t="s">
        <v>725</v>
      </c>
      <c r="F540" t="s">
        <v>1847</v>
      </c>
      <c r="G540" t="str">
        <f t="shared" si="25"/>
        <v>module:BaAr module:about_Content module:Content_BaAr . module:Content_BaAr a schema:ItemList ; schema:identifier "Content" ; schema:name "Inhalt BaAr" ; schema:itemListElement module:Content02_BaAr . module:Content02_BaAr a schema:ListItem ; schema:name "Darstellung des Themas, des Lösungswegs sowie der Ergebnisse in einer im wissenschaftlichen Stil abgefassten Abschlussarbeit."@de ; schema:position 2 .</v>
      </c>
    </row>
    <row r="541" spans="1:7" x14ac:dyDescent="0.35">
      <c r="A541" s="11" t="str">
        <f t="shared" si="26"/>
        <v>module:BaAr</v>
      </c>
      <c r="B541" s="4" t="s">
        <v>11</v>
      </c>
      <c r="C541" s="4">
        <v>3</v>
      </c>
      <c r="D541" s="4" t="str">
        <f t="shared" si="24"/>
        <v>03</v>
      </c>
      <c r="E541" s="25" t="s">
        <v>725</v>
      </c>
      <c r="F541" t="s">
        <v>1848</v>
      </c>
      <c r="G541" t="str">
        <f t="shared" si="25"/>
        <v>module:BaAr module:about_Content module:Content_BaAr . module:Content_BaAr a schema:ItemList ; schema:identifier "Content" ; schema:name "Inhalt BaAr" ; schema:itemListElement module:Content03_BaAr . module:Content03_BaAr a schema:ListItem ; schema:name "Präsentation und Diskussion in einem Kolloquium."@de ; schema:position 3 .</v>
      </c>
    </row>
  </sheetData>
  <phoneticPr fontId="5" type="noConversion"/>
  <pageMargins left="0.7" right="0.7" top="0.78740157499999996" bottom="0.78740157499999996"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9F2B-6CF1-471C-9CB1-D4AC497DB001}">
  <dimension ref="A1:M325"/>
  <sheetViews>
    <sheetView workbookViewId="0">
      <selection activeCell="R12" sqref="R12"/>
    </sheetView>
  </sheetViews>
  <sheetFormatPr baseColWidth="10" defaultRowHeight="14.5" x14ac:dyDescent="0.35"/>
  <cols>
    <col min="1" max="1" width="15.453125" customWidth="1"/>
    <col min="3" max="4" width="6" customWidth="1"/>
    <col min="5" max="5" width="5.26953125" customWidth="1"/>
    <col min="6" max="6" width="34.6328125" customWidth="1"/>
    <col min="7" max="7" width="26.08984375" customWidth="1"/>
    <col min="8" max="8" width="13.81640625" customWidth="1"/>
    <col min="9" max="9" width="18.26953125" style="18" customWidth="1"/>
    <col min="10" max="10" width="80.36328125" customWidth="1"/>
    <col min="11" max="11" width="3.81640625" customWidth="1"/>
    <col min="12" max="12" width="30.453125" customWidth="1"/>
    <col min="13" max="13" width="4.08984375" customWidth="1"/>
  </cols>
  <sheetData>
    <row r="1" spans="1:13" x14ac:dyDescent="0.35">
      <c r="A1" s="10" t="s">
        <v>694</v>
      </c>
      <c r="B1" s="10" t="s">
        <v>693</v>
      </c>
      <c r="C1" s="10"/>
      <c r="D1" s="10"/>
      <c r="E1" s="12" t="s">
        <v>725</v>
      </c>
      <c r="F1" s="10" t="s">
        <v>1058</v>
      </c>
      <c r="G1" s="20" t="s">
        <v>1059</v>
      </c>
      <c r="H1" s="10" t="s">
        <v>1060</v>
      </c>
      <c r="I1" s="17" t="s">
        <v>1061</v>
      </c>
      <c r="J1" s="39" t="s">
        <v>1067</v>
      </c>
      <c r="K1" t="s">
        <v>895</v>
      </c>
      <c r="L1" s="31" t="s">
        <v>896</v>
      </c>
      <c r="M1" t="s">
        <v>895</v>
      </c>
    </row>
    <row r="2" spans="1:13" x14ac:dyDescent="0.35">
      <c r="A2" s="11" t="s">
        <v>807</v>
      </c>
      <c r="B2" s="4" t="s">
        <v>486</v>
      </c>
      <c r="C2" s="4">
        <v>1</v>
      </c>
      <c r="D2" s="4" t="str">
        <f>IF(C2&lt;10,_xlfn.CONCAT(0,C2),C2)</f>
        <v>01</v>
      </c>
      <c r="E2" s="25" t="s">
        <v>725</v>
      </c>
      <c r="F2" t="s">
        <v>1050</v>
      </c>
      <c r="G2" t="str">
        <f>_xlfn.CONCAT(A2," module:about_LResults module:LResults_",B2," . module:LResults_",B2," a schema:ItemList ; schema:identifier ",E2,"Results",E2," ; schema:name ",E2,"Lernergebnisse ",B2,E2," ; schema:itemListElement module:LResult",D2,"_",B2," . module:LResult",D2,"_",B2," a schema:ListItem ; schema:name ",E2,"Learning result  ",B2," ",D2,E2," ; schema:position ",C2," ; schema:description ",E2,F2,E2,"@de ; schema:additionalType ")</f>
        <v xml:space="preserve">module:MIK1 module:about_LResults module:LResults_MIK1 . module:LResults_MIK1 a schema:ItemList ; schema:identifier "Results" ; schema:name "Lernergebnisse MIK1" ; schema:itemListElement module:LResult01_MIK1 . module:LResult01_MIK1 a schema:ListItem ; schema:name "Learning result  MIK1 01" ; schema:position 1 ; schema:description "Die Studierenden verlieren ihre Scheu vor der Mathematik."@de ; schema:additionalType </v>
      </c>
      <c r="H2" s="18" t="s">
        <v>1063</v>
      </c>
      <c r="J2" t="str">
        <f>IF(H2="Selbst","module:SelfCompetence .",IF(H2="Sozial","module:SocialCompetence .",_xlfn.CONCAT("module:SubjectMatterCompetence , module:BloomTax_",I2," .")))</f>
        <v>module:SelfCompetence .</v>
      </c>
      <c r="K2" t="s">
        <v>895</v>
      </c>
      <c r="L2" t="str">
        <f>_xlfn.CONCAT(G2,J2)</f>
        <v>module:MIK1 module:about_LResults module:LResults_MIK1 . module:LResults_MIK1 a schema:ItemList ; schema:identifier "Results" ; schema:name "Lernergebnisse MIK1" ; schema:itemListElement module:LResult01_MIK1 . module:LResult01_MIK1 a schema:ListItem ; schema:name "Learning result  MIK1 01" ; schema:position 1 ; schema:description "Die Studierenden verlieren ihre Scheu vor der Mathematik."@de ; schema:additionalType module:SelfCompetence .</v>
      </c>
      <c r="M2" t="s">
        <v>895</v>
      </c>
    </row>
    <row r="3" spans="1:13" x14ac:dyDescent="0.35">
      <c r="A3" s="11" t="s">
        <v>807</v>
      </c>
      <c r="B3" s="4" t="s">
        <v>486</v>
      </c>
      <c r="C3" s="4">
        <v>2</v>
      </c>
      <c r="D3" s="4" t="str">
        <f t="shared" ref="D3:D68" si="0">IF(C3&lt;10,_xlfn.CONCAT(0,C3),C3)</f>
        <v>02</v>
      </c>
      <c r="E3" s="25" t="s">
        <v>725</v>
      </c>
      <c r="F3" t="s">
        <v>1051</v>
      </c>
      <c r="G3" t="str">
        <f t="shared" ref="G3:G66" si="1">_xlfn.CONCAT(A3," module:about_LResults module:LResults_",B3," . module:LResults_",B3," a schema:ItemList ; schema:identifier ",E3,"Results",E3," ; schema:name ",E3,"Lernergebnisse ",B3,E3," ; schema:itemListElement module:LResult",D3,"_",B3," . module:LResult",D3,"_",B3," a schema:ListItem ; schema:name ",E3,"Learning result  ",B3," ",D3,E3," ; schema:position ",C3," ; schema:description ",E3,F3,E3,"@de ; schema:additionalType ")</f>
        <v xml:space="preserve">module:MIK1 module:about_LResults module:LResults_MIK1 . module:LResults_MIK1 a schema:ItemList ; schema:identifier "Results" ; schema:name "Lernergebnisse MIK1" ; schema:itemListElement module:LResult02_MIK1 . module:LResult02_MIK1 a schema:ListItem ; schema:name "Learning result  MIK1 02" ; schema:position 2 ; schema:description "Die Studierenden erfahren anhand von konkreten Anwendungen die Bedeutung der Mathematik für die Informatik."@de ; schema:additionalType </v>
      </c>
      <c r="H3" s="18" t="s">
        <v>1062</v>
      </c>
      <c r="I3" s="18" t="s">
        <v>1064</v>
      </c>
      <c r="J3" t="str">
        <f t="shared" ref="J3:J30" si="2">IF(H3="Selbst","module:SelfCompetence .",IF(H3="Sozial","module:SocialCompetence .",_xlfn.CONCAT("module:SubjectMatterCompetence , module:BloomTax_",I3," .")))</f>
        <v>module:SubjectMatterCompetence , module:BloomTax_Understand .</v>
      </c>
      <c r="K3" t="s">
        <v>895</v>
      </c>
      <c r="L3" t="str">
        <f t="shared" ref="L3:L66" si="3">_xlfn.CONCAT(G3,J3)</f>
        <v>module:MIK1 module:about_LResults module:LResults_MIK1 . module:LResults_MIK1 a schema:ItemList ; schema:identifier "Results" ; schema:name "Lernergebnisse MIK1" ; schema:itemListElement module:LResult02_MIK1 . module:LResult02_MIK1 a schema:ListItem ; schema:name "Learning result  MIK1 02" ; schema:position 2 ; schema:description "Die Studierenden erfahren anhand von konkreten Anwendungen die Bedeutung der Mathematik für die Informatik."@de ; schema:additionalType module:SubjectMatterCompetence , module:BloomTax_Understand .</v>
      </c>
      <c r="M3" t="s">
        <v>895</v>
      </c>
    </row>
    <row r="4" spans="1:13" x14ac:dyDescent="0.35">
      <c r="A4" s="11" t="s">
        <v>807</v>
      </c>
      <c r="B4" s="4" t="s">
        <v>486</v>
      </c>
      <c r="C4" s="4">
        <v>3</v>
      </c>
      <c r="D4" s="4" t="str">
        <f t="shared" si="0"/>
        <v>03</v>
      </c>
      <c r="E4" s="25" t="s">
        <v>725</v>
      </c>
      <c r="F4" t="s">
        <v>1052</v>
      </c>
      <c r="G4" t="str">
        <f t="shared" si="1"/>
        <v xml:space="preserve">module:MIK1 module:about_LResults module:LResults_MIK1 . module:LResults_MIK1 a schema:ItemList ; schema:identifier "Results" ; schema:name "Lernergebnisse MIK1" ; schema:itemListElement module:LResult03_MIK1 . module:LResult03_MIK1 a schema:ListItem ; schema:name "Learning result  MIK1 03" ; schema:position 3 ; schema:description "Sie kennen in konkreten Problemstellungen der Informatik das nötige mathematische Handwerkszeug und können es anwenden."@de ; schema:additionalType </v>
      </c>
      <c r="H4" s="18" t="s">
        <v>1062</v>
      </c>
      <c r="I4" s="18" t="s">
        <v>1065</v>
      </c>
      <c r="J4" t="str">
        <f t="shared" si="2"/>
        <v>module:SubjectMatterCompetence , module:BloomTax_Remember .</v>
      </c>
      <c r="K4" t="s">
        <v>895</v>
      </c>
      <c r="L4" t="str">
        <f t="shared" si="3"/>
        <v>module:MIK1 module:about_LResults module:LResults_MIK1 . module:LResults_MIK1 a schema:ItemList ; schema:identifier "Results" ; schema:name "Lernergebnisse MIK1" ; schema:itemListElement module:LResult03_MIK1 . module:LResult03_MIK1 a schema:ListItem ; schema:name "Learning result  MIK1 03" ; schema:position 3 ; schema:description "Sie kennen in konkreten Problemstellungen der Informatik das nötige mathematische Handwerkszeug und können es anwenden."@de ; schema:additionalType module:SubjectMatterCompetence , module:BloomTax_Remember .</v>
      </c>
      <c r="M4" t="s">
        <v>895</v>
      </c>
    </row>
    <row r="5" spans="1:13" x14ac:dyDescent="0.35">
      <c r="A5" s="11" t="s">
        <v>807</v>
      </c>
      <c r="B5" s="4" t="s">
        <v>486</v>
      </c>
      <c r="C5" s="4">
        <v>4</v>
      </c>
      <c r="D5" s="4" t="str">
        <f t="shared" si="0"/>
        <v>04</v>
      </c>
      <c r="E5" s="25" t="s">
        <v>725</v>
      </c>
      <c r="F5" t="s">
        <v>1053</v>
      </c>
      <c r="G5" t="str">
        <f t="shared" si="1"/>
        <v xml:space="preserve">module:MIK1 module:about_LResults module:LResults_MIK1 . module:LResults_MIK1 a schema:ItemList ; schema:identifier "Results" ; schema:name "Lernergebnisse MIK1" ; schema:itemListElement module:LResult04_MIK1 . module:LResult04_MIK1 a schema:ListItem ; schema:name "Learning result  MIK1 04" ; schema:position 4 ; schema:description "Sie sind mit mathematischen Denkweisen vertraut (Abstraktion, Präzision, logisches Schlussfolgern und Argumentieren)."@de ; schema:additionalType </v>
      </c>
      <c r="H5" s="18" t="s">
        <v>1062</v>
      </c>
      <c r="I5" s="18" t="s">
        <v>1064</v>
      </c>
      <c r="J5" t="str">
        <f t="shared" si="2"/>
        <v>module:SubjectMatterCompetence , module:BloomTax_Understand .</v>
      </c>
      <c r="K5" t="s">
        <v>895</v>
      </c>
      <c r="L5" t="str">
        <f t="shared" si="3"/>
        <v>module:MIK1 module:about_LResults module:LResults_MIK1 . module:LResults_MIK1 a schema:ItemList ; schema:identifier "Results" ; schema:name "Lernergebnisse MIK1" ; schema:itemListElement module:LResult04_MIK1 . module:LResult04_MIK1 a schema:ListItem ; schema:name "Learning result  MIK1 04" ; schema:position 4 ; schema:description "Sie sind mit mathematischen Denkweisen vertraut (Abstraktion, Präzision, logisches Schlussfolgern und Argumentieren)."@de ; schema:additionalType module:SubjectMatterCompetence , module:BloomTax_Understand .</v>
      </c>
      <c r="M5" t="s">
        <v>895</v>
      </c>
    </row>
    <row r="6" spans="1:13" x14ac:dyDescent="0.35">
      <c r="A6" s="11" t="s">
        <v>807</v>
      </c>
      <c r="B6" s="4" t="s">
        <v>486</v>
      </c>
      <c r="C6" s="4">
        <v>5</v>
      </c>
      <c r="D6" s="4" t="str">
        <f t="shared" si="0"/>
        <v>05</v>
      </c>
      <c r="E6" s="25" t="s">
        <v>725</v>
      </c>
      <c r="F6" t="s">
        <v>1054</v>
      </c>
      <c r="G6" t="str">
        <f t="shared" si="1"/>
        <v xml:space="preserve">module:MIK1 module:about_LResults module:LResults_MIK1 . module:LResults_MIK1 a schema:ItemList ; schema:identifier "Results" ; schema:name "Lernergebnisse MIK1" ; schema:itemListElement module:LResult05_MIK1 . module:LResult05_MIK1 a schema:ListItem ; schema:name "Learning result  MIK1 05" ; schema:position 5 ; schema:description "Sie haben sich die mathematische Formelsprache angeeignet."@de ; schema:additionalType </v>
      </c>
      <c r="H6" s="18" t="s">
        <v>1062</v>
      </c>
      <c r="I6" s="18" t="s">
        <v>1065</v>
      </c>
      <c r="J6" t="str">
        <f t="shared" si="2"/>
        <v>module:SubjectMatterCompetence , module:BloomTax_Remember .</v>
      </c>
      <c r="K6" t="s">
        <v>895</v>
      </c>
      <c r="L6" t="str">
        <f t="shared" si="3"/>
        <v>module:MIK1 module:about_LResults module:LResults_MIK1 . module:LResults_MIK1 a schema:ItemList ; schema:identifier "Results" ; schema:name "Lernergebnisse MIK1" ; schema:itemListElement module:LResult05_MIK1 . module:LResult05_MIK1 a schema:ListItem ; schema:name "Learning result  MIK1 05" ; schema:position 5 ; schema:description "Sie haben sich die mathematische Formelsprache angeeignet."@de ; schema:additionalType module:SubjectMatterCompetence , module:BloomTax_Remember .</v>
      </c>
      <c r="M6" t="s">
        <v>895</v>
      </c>
    </row>
    <row r="7" spans="1:13" x14ac:dyDescent="0.35">
      <c r="A7" s="11" t="s">
        <v>807</v>
      </c>
      <c r="B7" s="4" t="s">
        <v>486</v>
      </c>
      <c r="C7" s="4">
        <v>6</v>
      </c>
      <c r="D7" s="4" t="str">
        <f t="shared" si="0"/>
        <v>06</v>
      </c>
      <c r="E7" s="25" t="s">
        <v>725</v>
      </c>
      <c r="F7" t="s">
        <v>1055</v>
      </c>
      <c r="G7" t="str">
        <f t="shared" si="1"/>
        <v xml:space="preserve">module:MIK1 module:about_LResults module:LResults_MIK1 . module:LResults_MIK1 a schema:ItemList ; schema:identifier "Results" ; schema:name "Lernergebnisse MIK1" ; schema:itemListElement module:LResult06_MIK1 . module:LResult06_MIK1 a schema:ListItem ; schema:name "Learning result  MIK1 06" ; schema:position 6 ; schema:description "Sie können Sachverhalte in unterschiedlichen Darstellungen (grafische Darstellung / Formeldarstellung) formulieren und von einer Darstellung in die andere übersetzen."@de ; schema:additionalType </v>
      </c>
      <c r="H7" s="18" t="s">
        <v>1062</v>
      </c>
      <c r="I7" s="18" t="s">
        <v>1066</v>
      </c>
      <c r="J7" t="str">
        <f t="shared" si="2"/>
        <v>module:SubjectMatterCompetence , module:BloomTax_Apply .</v>
      </c>
      <c r="K7" t="s">
        <v>895</v>
      </c>
      <c r="L7" t="str">
        <f t="shared" si="3"/>
        <v>module:MIK1 module:about_LResults module:LResults_MIK1 . module:LResults_MIK1 a schema:ItemList ; schema:identifier "Results" ; schema:name "Lernergebnisse MIK1" ; schema:itemListElement module:LResult06_MIK1 . module:LResult06_MIK1 a schema:ListItem ; schema:name "Learning result  MIK1 06" ; schema:position 6 ; schema:description "Sie können Sachverhalte in unterschiedlichen Darstellungen (grafische Darstellung / Formeldarstellung) formulieren und von einer Darstellung in die andere übersetzen."@de ; schema:additionalType module:SubjectMatterCompetence , module:BloomTax_Apply .</v>
      </c>
      <c r="M7" t="s">
        <v>895</v>
      </c>
    </row>
    <row r="8" spans="1:13" x14ac:dyDescent="0.35">
      <c r="A8" s="11" t="s">
        <v>807</v>
      </c>
      <c r="B8" s="4" t="s">
        <v>486</v>
      </c>
      <c r="C8" s="4">
        <v>7</v>
      </c>
      <c r="D8" s="4" t="str">
        <f t="shared" si="0"/>
        <v>07</v>
      </c>
      <c r="E8" s="25" t="s">
        <v>725</v>
      </c>
      <c r="F8" t="s">
        <v>1056</v>
      </c>
      <c r="G8" t="str">
        <f t="shared" si="1"/>
        <v xml:space="preserve">module:MIK1 module:about_LResults module:LResults_MIK1 . module:LResults_MIK1 a schema:ItemList ; schema:identifier "Results" ; schema:name "Lernergebnisse MIK1" ; schema:itemListElement module:LResult07_MIK1 . module:LResult07_MIK1 a schema:ListItem ; schema:name "Learning result  MIK1 07" ; schema:position 7 ; schema:description "Sie sind mit abstrakten Konzepten wie Äquivalenzklassen, injektive/surjektive/bijektive Funktionen, Umkehrfunktion, Konvergenz, vertraut."@de ; schema:additionalType </v>
      </c>
      <c r="H8" s="18" t="s">
        <v>1062</v>
      </c>
      <c r="I8" s="18" t="s">
        <v>1064</v>
      </c>
      <c r="J8" t="str">
        <f t="shared" si="2"/>
        <v>module:SubjectMatterCompetence , module:BloomTax_Understand .</v>
      </c>
      <c r="K8" t="s">
        <v>895</v>
      </c>
      <c r="L8" t="str">
        <f t="shared" si="3"/>
        <v>module:MIK1 module:about_LResults module:LResults_MIK1 . module:LResults_MIK1 a schema:ItemList ; schema:identifier "Results" ; schema:name "Lernergebnisse MIK1" ; schema:itemListElement module:LResult07_MIK1 . module:LResult07_MIK1 a schema:ListItem ; schema:name "Learning result  MIK1 07" ; schema:position 7 ; schema:description "Sie sind mit abstrakten Konzepten wie Äquivalenzklassen, injektive/surjektive/bijektive Funktionen, Umkehrfunktion, Konvergenz, vertraut."@de ; schema:additionalType module:SubjectMatterCompetence , module:BloomTax_Understand .</v>
      </c>
      <c r="M8" t="s">
        <v>895</v>
      </c>
    </row>
    <row r="9" spans="1:13" x14ac:dyDescent="0.35">
      <c r="A9" s="11" t="s">
        <v>807</v>
      </c>
      <c r="B9" s="4" t="s">
        <v>486</v>
      </c>
      <c r="C9" s="4">
        <v>8</v>
      </c>
      <c r="D9" s="4" t="str">
        <f t="shared" si="0"/>
        <v>08</v>
      </c>
      <c r="E9" s="25" t="s">
        <v>725</v>
      </c>
      <c r="F9" t="s">
        <v>1057</v>
      </c>
      <c r="G9" t="str">
        <f t="shared" si="1"/>
        <v xml:space="preserve">module:MIK1 module:about_LResults module:LResults_MIK1 . module:LResults_MIK1 a schema:ItemList ; schema:identifier "Results" ; schema:name "Lernergebnisse MIK1" ; schema:itemListElement module:LResult08_MIK1 . module:LResult08_MIK1 a schema:ListItem ; schema:name "Learning result  MIK1 08" ; schema:position 8 ; schema:description "Sie können folgende Problemstellungen selbständig lösen: - Mithilfe des Mengenbegriffs modellieren, - Mithilfe des Funktionsbegriffs modellieren, - Grenzwerte von Zahlenfolgen bestimmen, - Wert von geometrischen Reihen bestimmen, - Ableitungen von beliebigen Funktionen berechnen, - Rechnen in Zm "@de ; schema:additionalType </v>
      </c>
      <c r="H9" s="18" t="s">
        <v>1062</v>
      </c>
      <c r="I9" s="18" t="s">
        <v>1066</v>
      </c>
      <c r="J9" t="str">
        <f t="shared" si="2"/>
        <v>module:SubjectMatterCompetence , module:BloomTax_Apply .</v>
      </c>
      <c r="K9" t="s">
        <v>895</v>
      </c>
      <c r="L9" t="str">
        <f t="shared" si="3"/>
        <v>module:MIK1 module:about_LResults module:LResults_MIK1 . module:LResults_MIK1 a schema:ItemList ; schema:identifier "Results" ; schema:name "Lernergebnisse MIK1" ; schema:itemListElement module:LResult08_MIK1 . module:LResult08_MIK1 a schema:ListItem ; schema:name "Learning result  MIK1 08" ; schema:position 8 ; schema:description "Sie können folgende Problemstellungen selbständig lösen: - Mithilfe des Mengenbegriffs modellieren, - Mithilfe des Funktionsbegriffs modellieren, - Grenzwerte von Zahlenfolgen bestimmen, - Wert von geometrischen Reihen bestimmen, - Ableitungen von beliebigen Funktionen berechnen, - Rechnen in Zm "@de ; schema:additionalType module:SubjectMatterCompetence , module:BloomTax_Apply .</v>
      </c>
      <c r="M9" t="s">
        <v>895</v>
      </c>
    </row>
    <row r="10" spans="1:13" x14ac:dyDescent="0.35">
      <c r="A10" s="11" t="str">
        <f>_xlfn.CONCAT("module:",B10)</f>
        <v>module:ADIK</v>
      </c>
      <c r="B10" s="4" t="s">
        <v>585</v>
      </c>
      <c r="C10" s="4">
        <v>1</v>
      </c>
      <c r="D10" s="4" t="str">
        <f t="shared" si="0"/>
        <v>01</v>
      </c>
      <c r="E10" s="25" t="s">
        <v>725</v>
      </c>
      <c r="F10" t="s">
        <v>1081</v>
      </c>
      <c r="G10" t="str">
        <f t="shared" si="1"/>
        <v xml:space="preserve">module:ADIK module:about_LResults module:LResults_ADIK . module:LResults_ADIK a schema:ItemList ; schema:identifier "Results" ; schema:name "Lernergebnisse ADIK" ; schema:itemListElement module:LResult01_ADIK . module:LResult01_ADIK a schema:ListItem ; schema:name "Learning result  ADIK 01" ; schema:position 1 ; schema:description "Die Studierenden kennen Standardalgorithmen für typische Problemstellungen aus den Bereichen Suchen, Sortieren, Mustererkennung, Rekursion, Bäume und Graphen."@de ; schema:additionalType </v>
      </c>
      <c r="H10" s="18" t="s">
        <v>1062</v>
      </c>
      <c r="I10" s="18" t="s">
        <v>1065</v>
      </c>
      <c r="J10" t="str">
        <f t="shared" si="2"/>
        <v>module:SubjectMatterCompetence , module:BloomTax_Remember .</v>
      </c>
      <c r="K10" t="s">
        <v>895</v>
      </c>
      <c r="L10" t="str">
        <f t="shared" si="3"/>
        <v>module:ADIK module:about_LResults module:LResults_ADIK . module:LResults_ADIK a schema:ItemList ; schema:identifier "Results" ; schema:name "Lernergebnisse ADIK" ; schema:itemListElement module:LResult01_ADIK . module:LResult01_ADIK a schema:ListItem ; schema:name "Learning result  ADIK 01" ; schema:position 1 ; schema:description "Die Studierenden kennen Standardalgorithmen für typische Problemstellungen aus den Bereichen Suchen, Sortieren, Mustererkennung, Rekursion, Bäume und Graphen."@de ; schema:additionalType module:SubjectMatterCompetence , module:BloomTax_Remember .</v>
      </c>
      <c r="M10" t="s">
        <v>895</v>
      </c>
    </row>
    <row r="11" spans="1:13" x14ac:dyDescent="0.35">
      <c r="A11" s="11" t="str">
        <f t="shared" ref="A11:A76" si="4">_xlfn.CONCAT("module:",B11)</f>
        <v>module:ADIK</v>
      </c>
      <c r="B11" s="4" t="s">
        <v>585</v>
      </c>
      <c r="C11" s="4">
        <v>2</v>
      </c>
      <c r="D11" s="4" t="str">
        <f t="shared" si="0"/>
        <v>02</v>
      </c>
      <c r="E11" s="25" t="s">
        <v>725</v>
      </c>
      <c r="F11" t="s">
        <v>1082</v>
      </c>
      <c r="G11" t="str">
        <f t="shared" si="1"/>
        <v xml:space="preserve">module:ADIK module:about_LResults module:LResults_ADIK . module:LResults_ADIK a schema:ItemList ; schema:identifier "Results" ; schema:name "Lernergebnisse ADIK" ; schema:itemListElement module:LResult02_ADIK . module:LResult02_ADIK a schema:ListItem ; schema:name "Learning result  ADIK 02" ; schema:position 2 ; schema:description "Sie erwerben die Fähigkeit, Algorithmen anzuwenden, zu konstruieren und zu implementieren."@de ; schema:additionalType </v>
      </c>
      <c r="H11" s="18" t="s">
        <v>1062</v>
      </c>
      <c r="I11" s="18" t="s">
        <v>1066</v>
      </c>
      <c r="J11" t="str">
        <f t="shared" si="2"/>
        <v>module:SubjectMatterCompetence , module:BloomTax_Apply .</v>
      </c>
      <c r="K11" t="s">
        <v>895</v>
      </c>
      <c r="L11" t="str">
        <f t="shared" si="3"/>
        <v>module:ADIK module:about_LResults module:LResults_ADIK . module:LResults_ADIK a schema:ItemList ; schema:identifier "Results" ; schema:name "Lernergebnisse ADIK" ; schema:itemListElement module:LResult02_ADIK . module:LResult02_ADIK a schema:ListItem ; schema:name "Learning result  ADIK 02" ; schema:position 2 ; schema:description "Sie erwerben die Fähigkeit, Algorithmen anzuwenden, zu konstruieren und zu implementieren."@de ; schema:additionalType module:SubjectMatterCompetence , module:BloomTax_Apply .</v>
      </c>
      <c r="M11" t="s">
        <v>895</v>
      </c>
    </row>
    <row r="12" spans="1:13" x14ac:dyDescent="0.35">
      <c r="A12" s="11" t="str">
        <f t="shared" si="4"/>
        <v>module:ADIK</v>
      </c>
      <c r="B12" s="4" t="s">
        <v>585</v>
      </c>
      <c r="C12" s="4">
        <v>3</v>
      </c>
      <c r="D12" s="4" t="str">
        <f t="shared" si="0"/>
        <v>03</v>
      </c>
      <c r="E12" s="25" t="s">
        <v>725</v>
      </c>
      <c r="F12" t="s">
        <v>1083</v>
      </c>
      <c r="G12" t="str">
        <f t="shared" si="1"/>
        <v xml:space="preserve">module:ADIK module:about_LResults module:LResults_ADIK . module:LResults_ADIK a schema:ItemList ; schema:identifier "Results" ; schema:name "Lernergebnisse ADIK" ; schema:itemListElement module:LResult03_ADIK . module:LResult03_ADIK a schema:ListItem ; schema:name "Learning result  ADIK 03" ; schema:position 3 ; schema:description "Sie können die Leistungsfähigkeit von Algorithmen abschätzen und beurteilen."@de ; schema:additionalType </v>
      </c>
      <c r="H12" s="18" t="s">
        <v>1062</v>
      </c>
      <c r="I12" s="18" t="s">
        <v>1087</v>
      </c>
      <c r="J12" t="str">
        <f t="shared" si="2"/>
        <v>module:SubjectMatterCompetence , module:BloomTax_Analyze .</v>
      </c>
      <c r="K12" t="s">
        <v>895</v>
      </c>
      <c r="L12" t="str">
        <f t="shared" si="3"/>
        <v>module:ADIK module:about_LResults module:LResults_ADIK . module:LResults_ADIK a schema:ItemList ; schema:identifier "Results" ; schema:name "Lernergebnisse ADIK" ; schema:itemListElement module:LResult03_ADIK . module:LResult03_ADIK a schema:ListItem ; schema:name "Learning result  ADIK 03" ; schema:position 3 ; schema:description "Sie können die Leistungsfähigkeit von Algorithmen abschätzen und beurteilen."@de ; schema:additionalType module:SubjectMatterCompetence , module:BloomTax_Analyze .</v>
      </c>
      <c r="M12" t="s">
        <v>895</v>
      </c>
    </row>
    <row r="13" spans="1:13" x14ac:dyDescent="0.35">
      <c r="A13" s="11" t="str">
        <f t="shared" si="4"/>
        <v>module:ADIK</v>
      </c>
      <c r="B13" s="4" t="s">
        <v>585</v>
      </c>
      <c r="C13" s="4">
        <v>4</v>
      </c>
      <c r="D13" s="4" t="str">
        <f t="shared" si="0"/>
        <v>04</v>
      </c>
      <c r="E13" s="25" t="s">
        <v>725</v>
      </c>
      <c r="F13" t="s">
        <v>1084</v>
      </c>
      <c r="G13" t="str">
        <f t="shared" si="1"/>
        <v xml:space="preserve">module:ADIK module:about_LResults module:LResults_ADIK . module:LResults_ADIK a schema:ItemList ; schema:identifier "Results" ; schema:name "Lernergebnisse ADIK" ; schema:itemListElement module:LResult04_ADIK . module:LResult04_ADIK a schema:ListItem ; schema:name "Learning result  ADIK 04" ; schema:position 4 ; schema:description "Sie kennen die Datenstrukturen Liste, Array, verkettete Liste, Stapel, Schlange, Baum, Graph."@de ; schema:additionalType </v>
      </c>
      <c r="H13" s="18" t="s">
        <v>1062</v>
      </c>
      <c r="I13" s="18" t="s">
        <v>1065</v>
      </c>
      <c r="J13" t="str">
        <f t="shared" si="2"/>
        <v>module:SubjectMatterCompetence , module:BloomTax_Remember .</v>
      </c>
      <c r="K13" t="s">
        <v>895</v>
      </c>
      <c r="L13" t="str">
        <f t="shared" si="3"/>
        <v>module:ADIK module:about_LResults module:LResults_ADIK . module:LResults_ADIK a schema:ItemList ; schema:identifier "Results" ; schema:name "Lernergebnisse ADIK" ; schema:itemListElement module:LResult04_ADIK . module:LResult04_ADIK a schema:ListItem ; schema:name "Learning result  ADIK 04" ; schema:position 4 ; schema:description "Sie kennen die Datenstrukturen Liste, Array, verkettete Liste, Stapel, Schlange, Baum, Graph."@de ; schema:additionalType module:SubjectMatterCompetence , module:BloomTax_Remember .</v>
      </c>
      <c r="M13" t="s">
        <v>895</v>
      </c>
    </row>
    <row r="14" spans="1:13" x14ac:dyDescent="0.35">
      <c r="A14" s="11" t="str">
        <f t="shared" si="4"/>
        <v>module:ADIK</v>
      </c>
      <c r="B14" s="4" t="s">
        <v>585</v>
      </c>
      <c r="C14" s="4">
        <v>5</v>
      </c>
      <c r="D14" s="4" t="str">
        <f t="shared" si="0"/>
        <v>05</v>
      </c>
      <c r="E14" s="25" t="s">
        <v>725</v>
      </c>
      <c r="F14" t="s">
        <v>1085</v>
      </c>
      <c r="G14" t="str">
        <f t="shared" si="1"/>
        <v xml:space="preserve">module:ADIK module:about_LResults module:LResults_ADIK . module:LResults_ADIK a schema:ItemList ; schema:identifier "Results" ; schema:name "Lernergebnisse ADIK" ; schema:itemListElement module:LResult05_ADIK . module:LResult05_ADIK a schema:ListItem ; schema:name "Learning result  ADIK 05" ; schema:position 5 ; schema:description "Sie erfahren anhand von konkreten Anwendungen die Bedeutung der Mathematik für die Informatik."@de ; schema:additionalType </v>
      </c>
      <c r="H14" s="18" t="s">
        <v>1062</v>
      </c>
      <c r="I14" s="18" t="s">
        <v>1064</v>
      </c>
      <c r="J14" t="str">
        <f t="shared" si="2"/>
        <v>module:SubjectMatterCompetence , module:BloomTax_Understand .</v>
      </c>
      <c r="K14" t="s">
        <v>895</v>
      </c>
      <c r="L14" t="str">
        <f t="shared" si="3"/>
        <v>module:ADIK module:about_LResults module:LResults_ADIK . module:LResults_ADIK a schema:ItemList ; schema:identifier "Results" ; schema:name "Lernergebnisse ADIK" ; schema:itemListElement module:LResult05_ADIK . module:LResult05_ADIK a schema:ListItem ; schema:name "Learning result  ADIK 05" ; schema:position 5 ; schema:description "Sie erfahren anhand von konkreten Anwendungen die Bedeutung der Mathematik für die Informatik."@de ; schema:additionalType module:SubjectMatterCompetence , module:BloomTax_Understand .</v>
      </c>
      <c r="M14" t="s">
        <v>895</v>
      </c>
    </row>
    <row r="15" spans="1:13" x14ac:dyDescent="0.35">
      <c r="A15" s="11" t="str">
        <f t="shared" si="4"/>
        <v>module:ADIK</v>
      </c>
      <c r="B15" s="4" t="s">
        <v>585</v>
      </c>
      <c r="C15" s="4">
        <v>6</v>
      </c>
      <c r="D15" s="4" t="str">
        <f t="shared" si="0"/>
        <v>06</v>
      </c>
      <c r="E15" s="25" t="s">
        <v>725</v>
      </c>
      <c r="F15" t="s">
        <v>1086</v>
      </c>
      <c r="G15" t="str">
        <f t="shared" si="1"/>
        <v xml:space="preserve">module:ADIK module:about_LResults module:LResults_ADIK . module:LResults_ADIK a schema:ItemList ; schema:identifier "Results" ; schema:name "Lernergebnisse ADIK" ; schema:itemListElement module:LResult06_ADIK . module:LResult06_ADIK a schema:ListItem ; schema:name "Learning result  ADIK 06" ; schema:position 6 ; schema:description "Sie kennen in konkreten Problemstellungen der Informatik das nötige mathematische Handwerkszeug und können es anwenden.  "@de ; schema:additionalType </v>
      </c>
      <c r="H15" s="18" t="s">
        <v>1062</v>
      </c>
      <c r="I15" s="18" t="s">
        <v>1066</v>
      </c>
      <c r="J15" t="str">
        <f t="shared" si="2"/>
        <v>module:SubjectMatterCompetence , module:BloomTax_Apply .</v>
      </c>
      <c r="K15" t="s">
        <v>895</v>
      </c>
      <c r="L15" t="str">
        <f t="shared" si="3"/>
        <v>module:ADIK module:about_LResults module:LResults_ADIK . module:LResults_ADIK a schema:ItemList ; schema:identifier "Results" ; schema:name "Lernergebnisse ADIK" ; schema:itemListElement module:LResult06_ADIK . module:LResult06_ADIK a schema:ListItem ; schema:name "Learning result  ADIK 06" ; schema:position 6 ; schema:description "Sie kennen in konkreten Problemstellungen der Informatik das nötige mathematische Handwerkszeug und können es anwenden.  "@de ; schema:additionalType module:SubjectMatterCompetence , module:BloomTax_Apply .</v>
      </c>
      <c r="M15" t="s">
        <v>895</v>
      </c>
    </row>
    <row r="16" spans="1:13" x14ac:dyDescent="0.35">
      <c r="A16" s="11" t="str">
        <f t="shared" si="4"/>
        <v>module:InLo</v>
      </c>
      <c r="B16" s="4" t="s">
        <v>578</v>
      </c>
      <c r="C16" s="4">
        <v>1</v>
      </c>
      <c r="D16" s="4" t="str">
        <f t="shared" si="0"/>
        <v>01</v>
      </c>
      <c r="E16" s="25" t="s">
        <v>725</v>
      </c>
      <c r="F16" t="s">
        <v>1077</v>
      </c>
      <c r="G16" t="str">
        <f t="shared" si="1"/>
        <v xml:space="preserve">module:InLo module:about_LResults module:LResults_InLo . module:LResults_InLo a schema:ItemList ; schema:identifier "Results" ; schema:name "Lernergebnisse InLo" ; schema:itemListElement module:LResult01_InLo . module:LResult01_InLo a schema:ListItem ; schema:name "Learning result  InLo 01" ; schema:position 1 ; schema:description "Die Studierenden lernen die Zusammenhänge zwischen wichtigen Teilgebieten der Informatik und Medien kennen, die Angewandte Logik nimmt dabei eine zentrale Rolle ein."@de ; schema:additionalType </v>
      </c>
      <c r="H16" s="18" t="s">
        <v>1062</v>
      </c>
      <c r="I16" s="18" t="s">
        <v>1065</v>
      </c>
      <c r="J16" t="str">
        <f t="shared" si="2"/>
        <v>module:SubjectMatterCompetence , module:BloomTax_Remember .</v>
      </c>
      <c r="K16" t="s">
        <v>895</v>
      </c>
      <c r="L16" t="str">
        <f t="shared" si="3"/>
        <v>module:InLo module:about_LResults module:LResults_InLo . module:LResults_InLo a schema:ItemList ; schema:identifier "Results" ; schema:name "Lernergebnisse InLo" ; schema:itemListElement module:LResult01_InLo . module:LResult01_InLo a schema:ListItem ; schema:name "Learning result  InLo 01" ; schema:position 1 ; schema:description "Die Studierenden lernen die Zusammenhänge zwischen wichtigen Teilgebieten der Informatik und Medien kennen, die Angewandte Logik nimmt dabei eine zentrale Rolle ein."@de ; schema:additionalType module:SubjectMatterCompetence , module:BloomTax_Remember .</v>
      </c>
      <c r="M16" t="s">
        <v>895</v>
      </c>
    </row>
    <row r="17" spans="1:13" x14ac:dyDescent="0.35">
      <c r="A17" s="11" t="str">
        <f t="shared" si="4"/>
        <v>module:InLo</v>
      </c>
      <c r="B17" s="4" t="s">
        <v>578</v>
      </c>
      <c r="C17" s="4">
        <v>2</v>
      </c>
      <c r="D17" s="4" t="str">
        <f t="shared" si="0"/>
        <v>02</v>
      </c>
      <c r="E17" s="25" t="s">
        <v>725</v>
      </c>
      <c r="F17" t="s">
        <v>1078</v>
      </c>
      <c r="G17" t="str">
        <f t="shared" si="1"/>
        <v xml:space="preserve">module:InLo module:about_LResults module:LResults_InLo . module:LResults_InLo a schema:ItemList ; schema:identifier "Results" ; schema:name "Lernergebnisse InLo" ; schema:itemListElement module:LResult02_InLo . module:LResult02_InLo a schema:ListItem ; schema:name "Learning result  InLo 02" ; schema:position 2 ; schema:description "Sie erwerben die Fähigkeit, die Bedeutung der tragenden Informatikfächer sowie deren Zusammenhänge im Curriculum zu erkennen."@de ; schema:additionalType </v>
      </c>
      <c r="H17" s="18" t="s">
        <v>1062</v>
      </c>
      <c r="I17" s="18" t="s">
        <v>1064</v>
      </c>
      <c r="J17" t="str">
        <f t="shared" si="2"/>
        <v>module:SubjectMatterCompetence , module:BloomTax_Understand .</v>
      </c>
      <c r="K17" t="s">
        <v>895</v>
      </c>
      <c r="L17" t="str">
        <f t="shared" si="3"/>
        <v>module:InLo module:about_LResults module:LResults_InLo . module:LResults_InLo a schema:ItemList ; schema:identifier "Results" ; schema:name "Lernergebnisse InLo" ; schema:itemListElement module:LResult02_InLo . module:LResult02_InLo a schema:ListItem ; schema:name "Learning result  InLo 02" ; schema:position 2 ; schema:description "Sie erwerben die Fähigkeit, die Bedeutung der tragenden Informatikfächer sowie deren Zusammenhänge im Curriculum zu erkennen."@de ; schema:additionalType module:SubjectMatterCompetence , module:BloomTax_Understand .</v>
      </c>
      <c r="M17" t="s">
        <v>895</v>
      </c>
    </row>
    <row r="18" spans="1:13" x14ac:dyDescent="0.35">
      <c r="A18" s="11" t="str">
        <f t="shared" si="4"/>
        <v>module:InLo</v>
      </c>
      <c r="B18" s="4" t="s">
        <v>578</v>
      </c>
      <c r="C18" s="4">
        <v>3</v>
      </c>
      <c r="D18" s="4" t="str">
        <f t="shared" si="0"/>
        <v>03</v>
      </c>
      <c r="E18" s="25" t="s">
        <v>725</v>
      </c>
      <c r="F18" t="s">
        <v>1079</v>
      </c>
      <c r="G18" t="str">
        <f t="shared" si="1"/>
        <v xml:space="preserve">module:InLo module:about_LResults module:LResults_InLo . module:LResults_InLo a schema:ItemList ; schema:identifier "Results" ; schema:name "Lernergebnisse InLo" ; schema:itemListElement module:LResult03_InLo . module:LResult03_InLo a schema:ListItem ; schema:name "Learning result  InLo 03" ; schema:position 3 ; schema:description "Sie beherrschen die Darstellung von Information und Zahlen in einem Rechner und erkennen die Bedeutung von Algorithmieren, Programmieren und Softwareentwicklung."@de ; schema:additionalType </v>
      </c>
      <c r="H18" s="18" t="s">
        <v>1062</v>
      </c>
      <c r="I18" s="18" t="s">
        <v>1066</v>
      </c>
      <c r="J18" t="str">
        <f t="shared" si="2"/>
        <v>module:SubjectMatterCompetence , module:BloomTax_Apply .</v>
      </c>
      <c r="K18" t="s">
        <v>895</v>
      </c>
      <c r="L18" t="str">
        <f t="shared" si="3"/>
        <v>module:InLo module:about_LResults module:LResults_InLo . module:LResults_InLo a schema:ItemList ; schema:identifier "Results" ; schema:name "Lernergebnisse InLo" ; schema:itemListElement module:LResult03_InLo . module:LResult03_InLo a schema:ListItem ; schema:name "Learning result  InLo 03" ; schema:position 3 ; schema:description "Sie beherrschen die Darstellung von Information und Zahlen in einem Rechner und erkennen die Bedeutung von Algorithmieren, Programmieren und Softwareentwicklung."@de ; schema:additionalType module:SubjectMatterCompetence , module:BloomTax_Apply .</v>
      </c>
      <c r="M18" t="s">
        <v>895</v>
      </c>
    </row>
    <row r="19" spans="1:13" x14ac:dyDescent="0.35">
      <c r="A19" s="11" t="str">
        <f t="shared" si="4"/>
        <v>module:InLo</v>
      </c>
      <c r="B19" s="4" t="s">
        <v>578</v>
      </c>
      <c r="C19" s="4">
        <v>4</v>
      </c>
      <c r="D19" s="4" t="str">
        <f t="shared" si="0"/>
        <v>04</v>
      </c>
      <c r="E19" s="25" t="s">
        <v>725</v>
      </c>
      <c r="F19" t="s">
        <v>1080</v>
      </c>
      <c r="G19" t="str">
        <f t="shared" si="1"/>
        <v xml:space="preserve">module:InLo module:about_LResults module:LResults_InLo . module:LResults_InLo a schema:ItemList ; schema:identifier "Results" ; schema:name "Lernergebnisse InLo" ; schema:itemListElement module:LResult04_InLo . module:LResult04_InLo a schema:ListItem ; schema:name "Learning result  InLo 04" ; schema:position 4 ; schema:description "Die Studierenden entwickeln Fähigkeiten wie logisches Denken und kreatives Arbeiten und sind vertraut mit der Rolle der angewandten Logik im modernen Spektrum von Informatik und Medien. "@de ; schema:additionalType </v>
      </c>
      <c r="H19" s="18" t="s">
        <v>1062</v>
      </c>
      <c r="I19" s="18" t="s">
        <v>1066</v>
      </c>
      <c r="J19" t="str">
        <f t="shared" si="2"/>
        <v>module:SubjectMatterCompetence , module:BloomTax_Apply .</v>
      </c>
      <c r="K19" t="s">
        <v>895</v>
      </c>
      <c r="L19" t="str">
        <f t="shared" si="3"/>
        <v>module:InLo module:about_LResults module:LResults_InLo . module:LResults_InLo a schema:ItemList ; schema:identifier "Results" ; schema:name "Lernergebnisse InLo" ; schema:itemListElement module:LResult04_InLo . module:LResult04_InLo a schema:ListItem ; schema:name "Learning result  InLo 04" ; schema:position 4 ; schema:description "Die Studierenden entwickeln Fähigkeiten wie logisches Denken und kreatives Arbeiten und sind vertraut mit der Rolle der angewandten Logik im modernen Spektrum von Informatik und Medien. "@de ; schema:additionalType module:SubjectMatterCompetence , module:BloomTax_Apply .</v>
      </c>
      <c r="M19" t="s">
        <v>895</v>
      </c>
    </row>
    <row r="20" spans="1:13" x14ac:dyDescent="0.35">
      <c r="A20" s="11" t="str">
        <f t="shared" si="4"/>
        <v>module:PIK1</v>
      </c>
      <c r="B20" s="4" t="s">
        <v>570</v>
      </c>
      <c r="C20" s="4">
        <v>1</v>
      </c>
      <c r="D20" s="4" t="str">
        <f t="shared" si="0"/>
        <v>01</v>
      </c>
      <c r="E20" s="25" t="s">
        <v>725</v>
      </c>
      <c r="F20" t="s">
        <v>1092</v>
      </c>
      <c r="G20" t="str">
        <f t="shared" si="1"/>
        <v xml:space="preserve">module:PIK1 module:about_LResults module:LResults_PIK1 . module:LResults_PIK1 a schema:ItemList ; schema:identifier "Results" ; schema:name "Lernergebnisse PIK1" ; schema:itemListElement module:LResult01_PIK1 . module:LResult01_PIK1 a schema:ListItem ; schema:name "Learning result  PIK1 01" ; schema:position 1 ; schema:description "Die Studierenden können Grundlagen im Algorithmieren und Grundlagenkonzepte der Programmierung mit höheren Programmiersprachen beschreiben."@de ; schema:additionalType </v>
      </c>
      <c r="H20" s="18" t="s">
        <v>1062</v>
      </c>
      <c r="I20" s="18" t="s">
        <v>1065</v>
      </c>
      <c r="J20" t="str">
        <f t="shared" si="2"/>
        <v>module:SubjectMatterCompetence , module:BloomTax_Remember .</v>
      </c>
      <c r="K20" t="s">
        <v>895</v>
      </c>
      <c r="L20" t="str">
        <f t="shared" si="3"/>
        <v>module:PIK1 module:about_LResults module:LResults_PIK1 . module:LResults_PIK1 a schema:ItemList ; schema:identifier "Results" ; schema:name "Lernergebnisse PIK1" ; schema:itemListElement module:LResult01_PIK1 . module:LResult01_PIK1 a schema:ListItem ; schema:name "Learning result  PIK1 01" ; schema:position 1 ; schema:description "Die Studierenden können Grundlagen im Algorithmieren und Grundlagenkonzepte der Programmierung mit höheren Programmiersprachen beschreiben."@de ; schema:additionalType module:SubjectMatterCompetence , module:BloomTax_Remember .</v>
      </c>
      <c r="M20" t="s">
        <v>895</v>
      </c>
    </row>
    <row r="21" spans="1:13" x14ac:dyDescent="0.35">
      <c r="A21" s="11" t="str">
        <f t="shared" si="4"/>
        <v>module:PIK1</v>
      </c>
      <c r="B21" s="4" t="s">
        <v>570</v>
      </c>
      <c r="C21" s="4">
        <v>2</v>
      </c>
      <c r="D21" s="4" t="str">
        <f t="shared" si="0"/>
        <v>02</v>
      </c>
      <c r="E21" s="25" t="s">
        <v>725</v>
      </c>
      <c r="F21" t="s">
        <v>1093</v>
      </c>
      <c r="G21" t="str">
        <f t="shared" si="1"/>
        <v xml:space="preserve">module:PIK1 module:about_LResults module:LResults_PIK1 . module:LResults_PIK1 a schema:ItemList ; schema:identifier "Results" ; schema:name "Lernergebnisse PIK1" ; schema:itemListElement module:LResult02_PIK1 . module:LResult02_PIK1 a schema:ListItem ; schema:name "Learning result  PIK1 02" ; schema:position 2 ; schema:description "Sie können für eine gegebene Aufgabenstellung die passenden Grundlagenkonzepte auswählen und als Java-Programm entwickeln."@de ; schema:additionalType </v>
      </c>
      <c r="H21" s="18" t="s">
        <v>1062</v>
      </c>
      <c r="I21" s="18" t="s">
        <v>1066</v>
      </c>
      <c r="J21" t="str">
        <f t="shared" si="2"/>
        <v>module:SubjectMatterCompetence , module:BloomTax_Apply .</v>
      </c>
      <c r="K21" t="s">
        <v>895</v>
      </c>
      <c r="L21" t="str">
        <f t="shared" si="3"/>
        <v>module:PIK1 module:about_LResults module:LResults_PIK1 . module:LResults_PIK1 a schema:ItemList ; schema:identifier "Results" ; schema:name "Lernergebnisse PIK1" ; schema:itemListElement module:LResult02_PIK1 . module:LResult02_PIK1 a schema:ListItem ; schema:name "Learning result  PIK1 02" ; schema:position 2 ; schema:description "Sie können für eine gegebene Aufgabenstellung die passenden Grundlagenkonzepte auswählen und als Java-Programm entwickeln."@de ; schema:additionalType module:SubjectMatterCompetence , module:BloomTax_Apply .</v>
      </c>
      <c r="M21" t="s">
        <v>895</v>
      </c>
    </row>
    <row r="22" spans="1:13" x14ac:dyDescent="0.35">
      <c r="A22" s="11" t="str">
        <f t="shared" si="4"/>
        <v>module:PIK1</v>
      </c>
      <c r="B22" s="4" t="s">
        <v>570</v>
      </c>
      <c r="C22" s="4">
        <v>3</v>
      </c>
      <c r="D22" s="4" t="str">
        <f t="shared" si="0"/>
        <v>03</v>
      </c>
      <c r="E22" s="25" t="s">
        <v>725</v>
      </c>
      <c r="F22" t="s">
        <v>1094</v>
      </c>
      <c r="G22" t="str">
        <f t="shared" si="1"/>
        <v xml:space="preserve">module:PIK1 module:about_LResults module:LResults_PIK1 . module:LResults_PIK1 a schema:ItemList ; schema:identifier "Results" ; schema:name "Lernergebnisse PIK1" ; schema:itemListElement module:LResult03_PIK1 . module:LResult03_PIK1 a schema:ListItem ; schema:name "Learning result  PIK1 03" ; schema:position 3 ; schema:description "Die Studierenden erwerben Wissen, Verständnis, erste Methoden- und Anwendungskompetenzen zur Programmierung.  "@de ; schema:additionalType </v>
      </c>
      <c r="H22" s="18" t="s">
        <v>1062</v>
      </c>
      <c r="I22" s="18" t="s">
        <v>1064</v>
      </c>
      <c r="J22" t="str">
        <f t="shared" si="2"/>
        <v>module:SubjectMatterCompetence , module:BloomTax_Understand .</v>
      </c>
      <c r="K22" t="s">
        <v>895</v>
      </c>
      <c r="L22" t="str">
        <f t="shared" si="3"/>
        <v>module:PIK1 module:about_LResults module:LResults_PIK1 . module:LResults_PIK1 a schema:ItemList ; schema:identifier "Results" ; schema:name "Lernergebnisse PIK1" ; schema:itemListElement module:LResult03_PIK1 . module:LResult03_PIK1 a schema:ListItem ; schema:name "Learning result  PIK1 03" ; schema:position 3 ; schema:description "Die Studierenden erwerben Wissen, Verständnis, erste Methoden- und Anwendungskompetenzen zur Programmierung.  "@de ; schema:additionalType module:SubjectMatterCompetence , module:BloomTax_Understand .</v>
      </c>
      <c r="M22" t="s">
        <v>895</v>
      </c>
    </row>
    <row r="23" spans="1:13" x14ac:dyDescent="0.35">
      <c r="A23" s="11" t="str">
        <f t="shared" si="4"/>
        <v>module:TIMT</v>
      </c>
      <c r="B23" s="4" t="s">
        <v>564</v>
      </c>
      <c r="C23" s="4">
        <v>1</v>
      </c>
      <c r="D23" s="4" t="str">
        <f t="shared" si="0"/>
        <v>01</v>
      </c>
      <c r="E23" s="25" t="s">
        <v>725</v>
      </c>
      <c r="F23" t="s">
        <v>1107</v>
      </c>
      <c r="G23" t="str">
        <f t="shared" si="1"/>
        <v xml:space="preserve">module:TIMT module:about_LResults module:LResults_TIMT . module:LResults_TIMT a schema:ItemList ; schema:identifier "Results" ; schema:name "Lernergebnisse TIMT" ; schema:itemListElement module:LResult01_TIMT . module:LResult01_TIMT a schema:ListItem ; schema:name "Learning result  TIMT 01" ; schema:position 1 ; schema:description "Die Studierenden kennen einfache Schaltelemente in elektrischen Stromkreisen, grundsätzliche Regeln der Schalterlogik und Gatterfunktionen wie auch Aufbau, Formate und Besonderheiten Digitaler Medien und können diese in Standardanwendungen verknüpfen."@de ; schema:additionalType </v>
      </c>
      <c r="H23" s="18" t="s">
        <v>1062</v>
      </c>
      <c r="I23" s="18" t="s">
        <v>1064</v>
      </c>
      <c r="J23" t="str">
        <f t="shared" si="2"/>
        <v>module:SubjectMatterCompetence , module:BloomTax_Understand .</v>
      </c>
      <c r="K23" t="s">
        <v>895</v>
      </c>
      <c r="L23" t="str">
        <f t="shared" si="3"/>
        <v>module:TIMT module:about_LResults module:LResults_TIMT . module:LResults_TIMT a schema:ItemList ; schema:identifier "Results" ; schema:name "Lernergebnisse TIMT" ; schema:itemListElement module:LResult01_TIMT . module:LResult01_TIMT a schema:ListItem ; schema:name "Learning result  TIMT 01" ; schema:position 1 ; schema:description "Die Studierenden kennen einfache Schaltelemente in elektrischen Stromkreisen, grundsätzliche Regeln der Schalterlogik und Gatterfunktionen wie auch Aufbau, Formate und Besonderheiten Digitaler Medien und können diese in Standardanwendungen verknüpfen."@de ; schema:additionalType module:SubjectMatterCompetence , module:BloomTax_Understand .</v>
      </c>
      <c r="M23" t="s">
        <v>895</v>
      </c>
    </row>
    <row r="24" spans="1:13" x14ac:dyDescent="0.35">
      <c r="A24" s="11" t="str">
        <f t="shared" si="4"/>
        <v>module:TIMT</v>
      </c>
      <c r="B24" s="4" t="s">
        <v>564</v>
      </c>
      <c r="C24" s="4">
        <v>2</v>
      </c>
      <c r="D24" s="4" t="str">
        <f t="shared" si="0"/>
        <v>02</v>
      </c>
      <c r="E24" s="25" t="s">
        <v>725</v>
      </c>
      <c r="F24" t="s">
        <v>1108</v>
      </c>
      <c r="G24" t="str">
        <f t="shared" si="1"/>
        <v xml:space="preserve">module:TIMT module:about_LResults module:LResults_TIMT . module:LResults_TIMT a schema:ItemList ; schema:identifier "Results" ; schema:name "Lernergebnisse TIMT" ; schema:itemListElement module:LResult02_TIMT . module:LResult02_TIMT a schema:ListItem ; schema:name "Learning result  TIMT 02" ; schema:position 2 ; schema:description "Sie sind in der Lage, Digitale Medien zu bearbeiten und zu implementieren und beherrschen den Umgang mit Booleschen Gleichungen, Wahrheitstabellen und Logikplänen."@de ; schema:additionalType </v>
      </c>
      <c r="H24" s="18" t="s">
        <v>1062</v>
      </c>
      <c r="I24" s="18" t="s">
        <v>1066</v>
      </c>
      <c r="J24" t="str">
        <f t="shared" si="2"/>
        <v>module:SubjectMatterCompetence , module:BloomTax_Apply .</v>
      </c>
      <c r="K24" t="s">
        <v>895</v>
      </c>
      <c r="L24" t="str">
        <f t="shared" si="3"/>
        <v>module:TIMT module:about_LResults module:LResults_TIMT . module:LResults_TIMT a schema:ItemList ; schema:identifier "Results" ; schema:name "Lernergebnisse TIMT" ; schema:itemListElement module:LResult02_TIMT . module:LResult02_TIMT a schema:ListItem ; schema:name "Learning result  TIMT 02" ; schema:position 2 ; schema:description "Sie sind in der Lage, Digitale Medien zu bearbeiten und zu implementieren und beherrschen den Umgang mit Booleschen Gleichungen, Wahrheitstabellen und Logikplänen."@de ; schema:additionalType module:SubjectMatterCompetence , module:BloomTax_Apply .</v>
      </c>
      <c r="M24" t="s">
        <v>895</v>
      </c>
    </row>
    <row r="25" spans="1:13" x14ac:dyDescent="0.35">
      <c r="A25" s="11" t="str">
        <f t="shared" si="4"/>
        <v>module:TIMT</v>
      </c>
      <c r="B25" s="4" t="s">
        <v>564</v>
      </c>
      <c r="C25" s="4">
        <v>3</v>
      </c>
      <c r="D25" s="4" t="str">
        <f t="shared" si="0"/>
        <v>03</v>
      </c>
      <c r="E25" s="25" t="s">
        <v>725</v>
      </c>
      <c r="F25" t="s">
        <v>1109</v>
      </c>
      <c r="G25" t="str">
        <f t="shared" si="1"/>
        <v xml:space="preserve">module:TIMT module:about_LResults module:LResults_TIMT . module:LResults_TIMT a schema:ItemList ; schema:identifier "Results" ; schema:name "Lernergebnisse TIMT" ; schema:itemListElement module:LResult03_TIMT . module:LResult03_TIMT a schema:ListItem ; schema:name "Learning result  TIMT 03" ; schema:position 3 ; schema:description "Sie können kombinatorische Schaltungen entwickeln sowie die Leistungsfähigkeit von Algorithmen abschätzen und beurteilen. "@de ; schema:additionalType </v>
      </c>
      <c r="H25" s="18" t="s">
        <v>1062</v>
      </c>
      <c r="I25" s="18" t="s">
        <v>1066</v>
      </c>
      <c r="J25" t="str">
        <f t="shared" si="2"/>
        <v>module:SubjectMatterCompetence , module:BloomTax_Apply .</v>
      </c>
      <c r="K25" t="s">
        <v>895</v>
      </c>
      <c r="L25" t="str">
        <f t="shared" si="3"/>
        <v>module:TIMT module:about_LResults module:LResults_TIMT . module:LResults_TIMT a schema:ItemList ; schema:identifier "Results" ; schema:name "Lernergebnisse TIMT" ; schema:itemListElement module:LResult03_TIMT . module:LResult03_TIMT a schema:ListItem ; schema:name "Learning result  TIMT 03" ; schema:position 3 ; schema:description "Sie können kombinatorische Schaltungen entwickeln sowie die Leistungsfähigkeit von Algorithmen abschätzen und beurteilen. "@de ; schema:additionalType module:SubjectMatterCompetence , module:BloomTax_Apply .</v>
      </c>
      <c r="M25" t="s">
        <v>895</v>
      </c>
    </row>
    <row r="26" spans="1:13" x14ac:dyDescent="0.35">
      <c r="A26" s="11" t="str">
        <f t="shared" si="4"/>
        <v>module:PSIK</v>
      </c>
      <c r="B26" s="4" t="s">
        <v>554</v>
      </c>
      <c r="C26" s="4">
        <v>1</v>
      </c>
      <c r="D26" s="4" t="str">
        <f t="shared" si="0"/>
        <v>01</v>
      </c>
      <c r="E26" s="25" t="s">
        <v>725</v>
      </c>
      <c r="F26" t="s">
        <v>1117</v>
      </c>
      <c r="G26" t="str">
        <f t="shared" si="1"/>
        <v xml:space="preserve">module:PSIK module:about_LResults module:LResults_PSIK . module:LResults_PSIK a schema:ItemList ; schema:identifier "Results" ; schema:name "Lernergebnisse PSIK" ; schema:itemListElement module:LResult01_PSIK . module:LResult01_PSIK a schema:ListItem ; schema:name "Learning result  PSIK 01" ; schema:position 1 ; schema:description "Die Studierenden können mit den Einrichtungen der Hochschule wie Bibliothek, Laboren, IT-Infrastruktur und Prüfungswesen umgehen."@de ; schema:additionalType </v>
      </c>
      <c r="H26" s="18" t="s">
        <v>1063</v>
      </c>
      <c r="J26" t="str">
        <f t="shared" si="2"/>
        <v>module:SelfCompetence .</v>
      </c>
      <c r="K26" t="s">
        <v>895</v>
      </c>
      <c r="L26" t="str">
        <f t="shared" si="3"/>
        <v>module:PSIK module:about_LResults module:LResults_PSIK . module:LResults_PSIK a schema:ItemList ; schema:identifier "Results" ; schema:name "Lernergebnisse PSIK" ; schema:itemListElement module:LResult01_PSIK . module:LResult01_PSIK a schema:ListItem ; schema:name "Learning result  PSIK 01" ; schema:position 1 ; schema:description "Die Studierenden können mit den Einrichtungen der Hochschule wie Bibliothek, Laboren, IT-Infrastruktur und Prüfungswesen umgehen."@de ; schema:additionalType module:SelfCompetence .</v>
      </c>
      <c r="M26" t="s">
        <v>895</v>
      </c>
    </row>
    <row r="27" spans="1:13" x14ac:dyDescent="0.35">
      <c r="A27" s="11" t="str">
        <f t="shared" si="4"/>
        <v>module:PSIK</v>
      </c>
      <c r="B27" s="4" t="s">
        <v>554</v>
      </c>
      <c r="C27" s="4">
        <v>2</v>
      </c>
      <c r="D27" s="4" t="str">
        <f t="shared" si="0"/>
        <v>02</v>
      </c>
      <c r="E27" s="25" t="s">
        <v>725</v>
      </c>
      <c r="F27" t="s">
        <v>1118</v>
      </c>
      <c r="G27" t="str">
        <f t="shared" si="1"/>
        <v xml:space="preserve">module:PSIK module:about_LResults module:LResults_PSIK . module:LResults_PSIK a schema:ItemList ; schema:identifier "Results" ; schema:name "Lernergebnisse PSIK" ; schema:itemListElement module:LResult02_PSIK . module:LResult02_PSIK a schema:ListItem ; schema:name "Learning result  PSIK 02" ; schema:position 2 ; schema:description "Sie verfügen über soziale Kompetenzen und allgemeine Lernkompetenz durch Gruppenarbeit an Themen aus der Informatik (Ba Informatik, Ba Applied Computer Science) und Medizininformatik (Ba Medizininformatik)."@de ; schema:additionalType </v>
      </c>
      <c r="H27" s="18" t="s">
        <v>1121</v>
      </c>
      <c r="J27" t="str">
        <f t="shared" si="2"/>
        <v>module:SocialCompetence .</v>
      </c>
      <c r="K27" t="s">
        <v>895</v>
      </c>
      <c r="L27" t="str">
        <f t="shared" si="3"/>
        <v>module:PSIK module:about_LResults module:LResults_PSIK . module:LResults_PSIK a schema:ItemList ; schema:identifier "Results" ; schema:name "Lernergebnisse PSIK" ; schema:itemListElement module:LResult02_PSIK . module:LResult02_PSIK a schema:ListItem ; schema:name "Learning result  PSIK 02" ; schema:position 2 ; schema:description "Sie verfügen über soziale Kompetenzen und allgemeine Lernkompetenz durch Gruppenarbeit an Themen aus der Informatik (Ba Informatik, Ba Applied Computer Science) und Medizininformatik (Ba Medizininformatik)."@de ; schema:additionalType module:SocialCompetence .</v>
      </c>
      <c r="M27" t="s">
        <v>895</v>
      </c>
    </row>
    <row r="28" spans="1:13" x14ac:dyDescent="0.35">
      <c r="A28" s="11" t="str">
        <f t="shared" si="4"/>
        <v>module:PSIK</v>
      </c>
      <c r="B28" s="4" t="s">
        <v>554</v>
      </c>
      <c r="C28" s="4">
        <v>3</v>
      </c>
      <c r="D28" s="4" t="str">
        <f t="shared" si="0"/>
        <v>03</v>
      </c>
      <c r="E28" s="25" t="s">
        <v>725</v>
      </c>
      <c r="F28" t="s">
        <v>1119</v>
      </c>
      <c r="G28" t="str">
        <f t="shared" si="1"/>
        <v xml:space="preserve">module:PSIK module:about_LResults module:LResults_PSIK . module:LResults_PSIK a schema:ItemList ; schema:identifier "Results" ; schema:name "Lernergebnisse PSIK" ; schema:itemListElement module:LResult03_PSIK . module:LResult03_PSIK a schema:ListItem ; schema:name "Learning result  PSIK 03" ; schema:position 3 ; schema:description "Darüber hinaus können die Studierenden selbstorganisiert Methoden und Techniken der Projektarbeit anwenden, Präsentationstechniken einsetzen und sie kennen und verstehen Grundformen des kooperativen Problemlösens."@de ; schema:additionalType </v>
      </c>
      <c r="H28" s="18" t="s">
        <v>1063</v>
      </c>
      <c r="J28" t="str">
        <f t="shared" si="2"/>
        <v>module:SelfCompetence .</v>
      </c>
      <c r="K28" t="s">
        <v>895</v>
      </c>
      <c r="L28" t="str">
        <f t="shared" si="3"/>
        <v>module:PSIK module:about_LResults module:LResults_PSIK . module:LResults_PSIK a schema:ItemList ; schema:identifier "Results" ; schema:name "Lernergebnisse PSIK" ; schema:itemListElement module:LResult03_PSIK . module:LResult03_PSIK a schema:ListItem ; schema:name "Learning result  PSIK 03" ; schema:position 3 ; schema:description "Darüber hinaus können die Studierenden selbstorganisiert Methoden und Techniken der Projektarbeit anwenden, Präsentationstechniken einsetzen und sie kennen und verstehen Grundformen des kooperativen Problemlösens."@de ; schema:additionalType module:SelfCompetence .</v>
      </c>
      <c r="M28" t="s">
        <v>895</v>
      </c>
    </row>
    <row r="29" spans="1:13" x14ac:dyDescent="0.35">
      <c r="A29" s="11" t="str">
        <f t="shared" si="4"/>
        <v>module:PSIK</v>
      </c>
      <c r="B29" s="4" t="s">
        <v>554</v>
      </c>
      <c r="C29" s="4">
        <v>4</v>
      </c>
      <c r="D29" s="4" t="str">
        <f t="shared" si="0"/>
        <v>04</v>
      </c>
      <c r="E29" s="25" t="s">
        <v>725</v>
      </c>
      <c r="F29" t="s">
        <v>1120</v>
      </c>
      <c r="G29" t="str">
        <f t="shared" si="1"/>
        <v xml:space="preserve">module:PSIK module:about_LResults module:LResults_PSIK . module:LResults_PSIK a schema:ItemList ; schema:identifier "Results" ; schema:name "Lernergebnisse PSIK" ; schema:itemListElement module:LResult04_PSIK . module:LResult04_PSIK a schema:ListItem ; schema:name "Learning result  PSIK 04" ; schema:position 4 ; schema:description "Sie überblicken zu einem frühen Zeitpunkt die vielfältigen Studienangebote des Fachbereichs und sie verfügen über eine gute Ausgangsposition für ein erfolgreiches Studium.  "@de ; schema:additionalType </v>
      </c>
      <c r="H29" s="18" t="s">
        <v>1063</v>
      </c>
      <c r="J29" t="str">
        <f t="shared" si="2"/>
        <v>module:SelfCompetence .</v>
      </c>
      <c r="K29" t="s">
        <v>895</v>
      </c>
      <c r="L29" t="str">
        <f t="shared" si="3"/>
        <v>module:PSIK module:about_LResults module:LResults_PSIK . module:LResults_PSIK a schema:ItemList ; schema:identifier "Results" ; schema:name "Lernergebnisse PSIK" ; schema:itemListElement module:LResult04_PSIK . module:LResult04_PSIK a schema:ListItem ; schema:name "Learning result  PSIK 04" ; schema:position 4 ; schema:description "Sie überblicken zu einem frühen Zeitpunkt die vielfältigen Studienangebote des Fachbereichs und sie verfügen über eine gute Ausgangsposition für ein erfolgreiches Studium.  "@de ; schema:additionalType module:SelfCompetence .</v>
      </c>
      <c r="M29" t="s">
        <v>895</v>
      </c>
    </row>
    <row r="30" spans="1:13" x14ac:dyDescent="0.35">
      <c r="A30" s="11" t="str">
        <f t="shared" si="4"/>
        <v>module:ENIK</v>
      </c>
      <c r="B30" s="4" t="s">
        <v>1122</v>
      </c>
      <c r="C30" s="4">
        <v>1</v>
      </c>
      <c r="D30" s="4" t="str">
        <f t="shared" si="0"/>
        <v>01</v>
      </c>
      <c r="E30" s="25" t="s">
        <v>725</v>
      </c>
      <c r="F30" t="s">
        <v>1125</v>
      </c>
      <c r="G30" t="str">
        <f t="shared" si="1"/>
        <v xml:space="preserve">module:ENIK module:about_LResults module:LResults_ENIK . module:LResults_ENIK a schema:ItemList ; schema:identifier "Results" ; schema:name "Lernergebnisse ENIK" ; schema:itemListElement module:LResult01_ENIK . module:LResult01_ENIK a schema:ListItem ; schema:name "Learning result  ENIK 01" ; schema:position 1 ; schema:description "Die Studierenden erweitern ihren fachspezifischen Wortschatz im Bereich English for Computing und können ihn in kommunikativen Sprachtätigkeiten sicher verwenden."@de ; schema:additionalType </v>
      </c>
      <c r="H30" s="18" t="s">
        <v>1062</v>
      </c>
      <c r="I30" s="18" t="s">
        <v>1065</v>
      </c>
      <c r="J30" t="str">
        <f t="shared" si="2"/>
        <v>module:SubjectMatterCompetence , module:BloomTax_Remember .</v>
      </c>
      <c r="K30" t="s">
        <v>895</v>
      </c>
      <c r="L30" t="str">
        <f t="shared" si="3"/>
        <v>module:ENIK module:about_LResults module:LResults_ENIK . module:LResults_ENIK a schema:ItemList ; schema:identifier "Results" ; schema:name "Lernergebnisse ENIK" ; schema:itemListElement module:LResult01_ENIK . module:LResult01_ENIK a schema:ListItem ; schema:name "Learning result  ENIK 01" ; schema:position 1 ; schema:description "Die Studierenden erweitern ihren fachspezifischen Wortschatz im Bereich English for Computing und können ihn in kommunikativen Sprachtätigkeiten sicher verwenden."@de ; schema:additionalType module:SubjectMatterCompetence , module:BloomTax_Remember .</v>
      </c>
      <c r="M30" t="s">
        <v>895</v>
      </c>
    </row>
    <row r="31" spans="1:13" x14ac:dyDescent="0.35">
      <c r="A31" s="11" t="str">
        <f t="shared" si="4"/>
        <v>module:ENIK</v>
      </c>
      <c r="B31" s="4" t="s">
        <v>1122</v>
      </c>
      <c r="C31" s="4">
        <v>2</v>
      </c>
      <c r="D31" s="4" t="str">
        <f t="shared" si="0"/>
        <v>02</v>
      </c>
      <c r="E31" s="25" t="s">
        <v>725</v>
      </c>
      <c r="F31" t="s">
        <v>1126</v>
      </c>
      <c r="G31" t="str">
        <f t="shared" si="1"/>
        <v xml:space="preserve">module:ENIK module:about_LResults module:LResults_ENIK . module:LResults_ENIK a schema:ItemList ; schema:identifier "Results" ; schema:name "Lernergebnisse ENIK" ; schema:itemListElement module:LResult02_ENIK . module:LResult02_ENIK a schema:ListItem ; schema:name "Learning result  ENIK 02" ; schema:position 2 ; schema:description "Sie entwickeln studien- und berufsbezogene Fertigkeiten und Fähigkeiten im Hören und Sprechen, die sie in die Lage versetzen, an englischsprachigen Fachvorlesungen und Diskussionen erfolgreich teilzunehmen."@de ; schema:additionalType </v>
      </c>
      <c r="H31" s="18" t="s">
        <v>1062</v>
      </c>
      <c r="I31" s="18" t="s">
        <v>1066</v>
      </c>
      <c r="J31" t="str">
        <f t="shared" ref="J31:J150" si="5">IF(H31="Selbst","module:SelfCompetence .",IF(H31="Sozial","module:SocialCompetence .",_xlfn.CONCAT("module:SubjectMatterCompetence , module:BloomTax_",I31," .")))</f>
        <v>module:SubjectMatterCompetence , module:BloomTax_Apply .</v>
      </c>
      <c r="K31" t="s">
        <v>895</v>
      </c>
      <c r="L31" t="str">
        <f t="shared" si="3"/>
        <v>module:ENIK module:about_LResults module:LResults_ENIK . module:LResults_ENIK a schema:ItemList ; schema:identifier "Results" ; schema:name "Lernergebnisse ENIK" ; schema:itemListElement module:LResult02_ENIK . module:LResult02_ENIK a schema:ListItem ; schema:name "Learning result  ENIK 02" ; schema:position 2 ; schema:description "Sie entwickeln studien- und berufsbezogene Fertigkeiten und Fähigkeiten im Hören und Sprechen, die sie in die Lage versetzen, an englischsprachigen Fachvorlesungen und Diskussionen erfolgreich teilzunehmen."@de ; schema:additionalType module:SubjectMatterCompetence , module:BloomTax_Apply .</v>
      </c>
      <c r="M31" t="s">
        <v>895</v>
      </c>
    </row>
    <row r="32" spans="1:13" x14ac:dyDescent="0.35">
      <c r="A32" s="11" t="str">
        <f t="shared" si="4"/>
        <v>module:ENIK</v>
      </c>
      <c r="B32" s="4" t="s">
        <v>1122</v>
      </c>
      <c r="C32" s="4">
        <v>3</v>
      </c>
      <c r="D32" s="4" t="str">
        <f t="shared" si="0"/>
        <v>03</v>
      </c>
      <c r="E32" s="25" t="s">
        <v>725</v>
      </c>
      <c r="F32" t="s">
        <v>1127</v>
      </c>
      <c r="G32" t="str">
        <f t="shared" si="1"/>
        <v xml:space="preserve">module:ENIK module:about_LResults module:LResults_ENIK . module:LResults_ENIK a schema:ItemList ; schema:identifier "Results" ; schema:name "Lernergebnisse ENIK" ; schema:itemListElement module:LResult03_ENIK . module:LResult03_ENIK a schema:ListItem ; schema:name "Learning result  ENIK 03" ; schema:position 3 ; schema:description "Ihr Können im Lesen und Verarbeiten einschlägiger englischsprachiger Fachliteratur wird weiter ausgeprägt. "@de ; schema:additionalType </v>
      </c>
      <c r="H32" s="18" t="s">
        <v>1062</v>
      </c>
      <c r="I32" s="18" t="s">
        <v>1066</v>
      </c>
      <c r="J32" t="str">
        <f t="shared" si="5"/>
        <v>module:SubjectMatterCompetence , module:BloomTax_Apply .</v>
      </c>
      <c r="K32" t="s">
        <v>895</v>
      </c>
      <c r="L32" t="str">
        <f t="shared" si="3"/>
        <v>module:ENIK module:about_LResults module:LResults_ENIK . module:LResults_ENIK a schema:ItemList ; schema:identifier "Results" ; schema:name "Lernergebnisse ENIK" ; schema:itemListElement module:LResult03_ENIK . module:LResult03_ENIK a schema:ListItem ; schema:name "Learning result  ENIK 03" ; schema:position 3 ; schema:description "Ihr Können im Lesen und Verarbeiten einschlägiger englischsprachiger Fachliteratur wird weiter ausgeprägt. "@de ; schema:additionalType module:SubjectMatterCompetence , module:BloomTax_Apply .</v>
      </c>
      <c r="M32" t="s">
        <v>895</v>
      </c>
    </row>
    <row r="33" spans="1:13" x14ac:dyDescent="0.35">
      <c r="A33" s="11" t="str">
        <f t="shared" si="4"/>
        <v>module:ENIK</v>
      </c>
      <c r="B33" s="4" t="s">
        <v>1122</v>
      </c>
      <c r="C33" s="4">
        <v>4</v>
      </c>
      <c r="D33" s="4" t="str">
        <f t="shared" si="0"/>
        <v>04</v>
      </c>
      <c r="E33" s="25" t="s">
        <v>725</v>
      </c>
      <c r="F33" t="s">
        <v>1128</v>
      </c>
      <c r="G33" t="str">
        <f t="shared" si="1"/>
        <v xml:space="preserve">module:ENIK module:about_LResults module:LResults_ENIK . module:LResults_ENIK a schema:ItemList ; schema:identifier "Results" ; schema:name "Lernergebnisse ENIK" ; schema:itemListElement module:LResult04_ENIK . module:LResult04_ENIK a schema:ListItem ; schema:name "Learning result  ENIK 04" ; schema:position 4 ; schema:description "Im Bereich der schriftlichen Sprachausübung steht die Könnensentwicklung in wesentlichen berufsrelevanten Formen im Mittelpunkt. Damit wird zur Herausbildung von «soft skills» und von interkulturellen Kompetenzen beigetragen. "@de ; schema:additionalType </v>
      </c>
      <c r="H33" s="18" t="s">
        <v>1121</v>
      </c>
      <c r="J33" t="str">
        <f t="shared" si="5"/>
        <v>module:SocialCompetence .</v>
      </c>
      <c r="K33" t="s">
        <v>895</v>
      </c>
      <c r="L33" t="str">
        <f t="shared" si="3"/>
        <v>module:ENIK module:about_LResults module:LResults_ENIK . module:LResults_ENIK a schema:ItemList ; schema:identifier "Results" ; schema:name "Lernergebnisse ENIK" ; schema:itemListElement module:LResult04_ENIK . module:LResult04_ENIK a schema:ListItem ; schema:name "Learning result  ENIK 04" ; schema:position 4 ; schema:description "Im Bereich der schriftlichen Sprachausübung steht die Könnensentwicklung in wesentlichen berufsrelevanten Formen im Mittelpunkt. Damit wird zur Herausbildung von «soft skills» und von interkulturellen Kompetenzen beigetragen. "@de ; schema:additionalType module:SocialCompetence .</v>
      </c>
      <c r="M33" t="s">
        <v>895</v>
      </c>
    </row>
    <row r="34" spans="1:13" x14ac:dyDescent="0.35">
      <c r="A34" s="11" t="str">
        <f t="shared" si="4"/>
        <v>module:MIK2</v>
      </c>
      <c r="B34" s="4" t="s">
        <v>530</v>
      </c>
      <c r="C34" s="4">
        <v>1</v>
      </c>
      <c r="D34" s="4" t="str">
        <f t="shared" si="0"/>
        <v>01</v>
      </c>
      <c r="E34" s="25" t="s">
        <v>725</v>
      </c>
      <c r="F34" t="s">
        <v>1138</v>
      </c>
      <c r="G34" t="str">
        <f t="shared" si="1"/>
        <v xml:space="preserve">module:MIK2 module:about_LResults module:LResults_MIK2 . module:LResults_MIK2 a schema:ItemList ; schema:identifier "Results" ; schema:name "Lernergebnisse MIK2" ; schema:itemListElement module:LResult01_MIK2 . module:LResult01_MIK2 a schema:ListItem ; schema:name "Learning result  MIK2 01" ; schema:position 1 ; schema:description "Die Studierenden erfahren anhand von konkreten Anwendungen (Computergrafik, fehlerkorrigierende Codes) die Bedeutung der linearen Algebra für die Informatik."@de ; schema:additionalType </v>
      </c>
      <c r="H34" s="18" t="s">
        <v>1062</v>
      </c>
      <c r="I34" s="18" t="s">
        <v>1064</v>
      </c>
      <c r="J34" t="str">
        <f t="shared" si="5"/>
        <v>module:SubjectMatterCompetence , module:BloomTax_Understand .</v>
      </c>
      <c r="K34" t="s">
        <v>895</v>
      </c>
      <c r="L34" t="str">
        <f t="shared" si="3"/>
        <v>module:MIK2 module:about_LResults module:LResults_MIK2 . module:LResults_MIK2 a schema:ItemList ; schema:identifier "Results" ; schema:name "Lernergebnisse MIK2" ; schema:itemListElement module:LResult01_MIK2 . module:LResult01_MIK2 a schema:ListItem ; schema:name "Learning result  MIK2 01" ; schema:position 1 ; schema:description "Die Studierenden erfahren anhand von konkreten Anwendungen (Computergrafik, fehlerkorrigierende Codes) die Bedeutung der linearen Algebra für die Informatik."@de ; schema:additionalType module:SubjectMatterCompetence , module:BloomTax_Understand .</v>
      </c>
      <c r="M34" t="s">
        <v>895</v>
      </c>
    </row>
    <row r="35" spans="1:13" x14ac:dyDescent="0.35">
      <c r="A35" s="11" t="str">
        <f t="shared" si="4"/>
        <v>module:MIK2</v>
      </c>
      <c r="B35" s="4" t="s">
        <v>530</v>
      </c>
      <c r="C35" s="4">
        <v>2</v>
      </c>
      <c r="D35" s="4" t="str">
        <f t="shared" si="0"/>
        <v>02</v>
      </c>
      <c r="E35" s="25" t="s">
        <v>725</v>
      </c>
      <c r="F35" t="s">
        <v>1139</v>
      </c>
      <c r="G35" t="str">
        <f t="shared" si="1"/>
        <v xml:space="preserve">module:MIK2 module:about_LResults module:LResults_MIK2 . module:LResults_MIK2 a schema:ItemList ; schema:identifier "Results" ; schema:name "Lernergebnisse MIK2" ; schema:itemListElement module:LResult02_MIK2 . module:LResult02_MIK2 a schema:ListItem ; schema:name "Learning result  MIK2 02" ; schema:position 2 ; schema:description "Sie kennen in konkreten Problemstellungen der Informatik das nötige mathematische Handwerkszeug kennen und können es anwenden."@de ; schema:additionalType </v>
      </c>
      <c r="H35" s="18" t="s">
        <v>1062</v>
      </c>
      <c r="I35" s="18" t="s">
        <v>1066</v>
      </c>
      <c r="J35" t="str">
        <f t="shared" si="5"/>
        <v>module:SubjectMatterCompetence , module:BloomTax_Apply .</v>
      </c>
      <c r="K35" t="s">
        <v>895</v>
      </c>
      <c r="L35" t="str">
        <f t="shared" si="3"/>
        <v>module:MIK2 module:about_LResults module:LResults_MIK2 . module:LResults_MIK2 a schema:ItemList ; schema:identifier "Results" ; schema:name "Lernergebnisse MIK2" ; schema:itemListElement module:LResult02_MIK2 . module:LResult02_MIK2 a schema:ListItem ; schema:name "Learning result  MIK2 02" ; schema:position 2 ; schema:description "Sie kennen in konkreten Problemstellungen der Informatik das nötige mathematische Handwerkszeug kennen und können es anwenden."@de ; schema:additionalType module:SubjectMatterCompetence , module:BloomTax_Apply .</v>
      </c>
      <c r="M35" t="s">
        <v>895</v>
      </c>
    </row>
    <row r="36" spans="1:13" x14ac:dyDescent="0.35">
      <c r="A36" s="11" t="str">
        <f t="shared" si="4"/>
        <v>module:MIK2</v>
      </c>
      <c r="B36" s="4" t="s">
        <v>530</v>
      </c>
      <c r="C36" s="4">
        <v>3</v>
      </c>
      <c r="D36" s="4" t="str">
        <f t="shared" si="0"/>
        <v>03</v>
      </c>
      <c r="E36" s="25" t="s">
        <v>725</v>
      </c>
      <c r="F36" t="s">
        <v>1053</v>
      </c>
      <c r="G36" t="str">
        <f t="shared" si="1"/>
        <v xml:space="preserve">module:MIK2 module:about_LResults module:LResults_MIK2 . module:LResults_MIK2 a schema:ItemList ; schema:identifier "Results" ; schema:name "Lernergebnisse MIK2" ; schema:itemListElement module:LResult03_MIK2 . module:LResult03_MIK2 a schema:ListItem ; schema:name "Learning result  MIK2 03" ; schema:position 3 ; schema:description "Sie sind mit mathematischen Denkweisen vertraut (Abstraktion, Präzision, logisches Schlussfolgern und Argumentieren)."@de ; schema:additionalType </v>
      </c>
      <c r="H36" s="18" t="s">
        <v>1062</v>
      </c>
      <c r="I36" s="18" t="s">
        <v>1064</v>
      </c>
      <c r="J36" t="str">
        <f t="shared" si="5"/>
        <v>module:SubjectMatterCompetence , module:BloomTax_Understand .</v>
      </c>
      <c r="K36" t="s">
        <v>895</v>
      </c>
      <c r="L36" t="str">
        <f t="shared" si="3"/>
        <v>module:MIK2 module:about_LResults module:LResults_MIK2 . module:LResults_MIK2 a schema:ItemList ; schema:identifier "Results" ; schema:name "Lernergebnisse MIK2" ; schema:itemListElement module:LResult03_MIK2 . module:LResult03_MIK2 a schema:ListItem ; schema:name "Learning result  MIK2 03" ; schema:position 3 ; schema:description "Sie sind mit mathematischen Denkweisen vertraut (Abstraktion, Präzision, logisches Schlussfolgern und Argumentieren)."@de ; schema:additionalType module:SubjectMatterCompetence , module:BloomTax_Understand .</v>
      </c>
      <c r="M36" t="s">
        <v>895</v>
      </c>
    </row>
    <row r="37" spans="1:13" x14ac:dyDescent="0.35">
      <c r="A37" s="11" t="str">
        <f t="shared" si="4"/>
        <v>module:MIK2</v>
      </c>
      <c r="B37" s="4" t="s">
        <v>530</v>
      </c>
      <c r="C37" s="4">
        <v>4</v>
      </c>
      <c r="D37" s="4" t="str">
        <f t="shared" si="0"/>
        <v>04</v>
      </c>
      <c r="E37" s="25" t="s">
        <v>725</v>
      </c>
      <c r="F37" t="s">
        <v>1054</v>
      </c>
      <c r="G37" t="str">
        <f t="shared" si="1"/>
        <v xml:space="preserve">module:MIK2 module:about_LResults module:LResults_MIK2 . module:LResults_MIK2 a schema:ItemList ; schema:identifier "Results" ; schema:name "Lernergebnisse MIK2" ; schema:itemListElement module:LResult04_MIK2 . module:LResult04_MIK2 a schema:ListItem ; schema:name "Learning result  MIK2 04" ; schema:position 4 ; schema:description "Sie haben sich die mathematische Formelsprache angeeignet."@de ; schema:additionalType </v>
      </c>
      <c r="H37" s="18" t="s">
        <v>1062</v>
      </c>
      <c r="I37" s="18" t="s">
        <v>1066</v>
      </c>
      <c r="J37" t="str">
        <f t="shared" si="5"/>
        <v>module:SubjectMatterCompetence , module:BloomTax_Apply .</v>
      </c>
      <c r="K37" t="s">
        <v>895</v>
      </c>
      <c r="L37" t="str">
        <f t="shared" si="3"/>
        <v>module:MIK2 module:about_LResults module:LResults_MIK2 . module:LResults_MIK2 a schema:ItemList ; schema:identifier "Results" ; schema:name "Lernergebnisse MIK2" ; schema:itemListElement module:LResult04_MIK2 . module:LResult04_MIK2 a schema:ListItem ; schema:name "Learning result  MIK2 04" ; schema:position 4 ; schema:description "Sie haben sich die mathematische Formelsprache angeeignet."@de ; schema:additionalType module:SubjectMatterCompetence , module:BloomTax_Apply .</v>
      </c>
      <c r="M37" t="s">
        <v>895</v>
      </c>
    </row>
    <row r="38" spans="1:13" x14ac:dyDescent="0.35">
      <c r="A38" s="11" t="str">
        <f t="shared" si="4"/>
        <v>module:MIK2</v>
      </c>
      <c r="B38" s="4" t="s">
        <v>530</v>
      </c>
      <c r="C38" s="4">
        <v>5</v>
      </c>
      <c r="D38" s="4" t="str">
        <f t="shared" si="0"/>
        <v>05</v>
      </c>
      <c r="E38" s="25" t="s">
        <v>725</v>
      </c>
      <c r="F38" t="s">
        <v>1055</v>
      </c>
      <c r="G38" t="str">
        <f t="shared" si="1"/>
        <v xml:space="preserve">module:MIK2 module:about_LResults module:LResults_MIK2 . module:LResults_MIK2 a schema:ItemList ; schema:identifier "Results" ; schema:name "Lernergebnisse MIK2" ; schema:itemListElement module:LResult05_MIK2 . module:LResult05_MIK2 a schema:ListItem ; schema:name "Learning result  MIK2 05" ; schema:position 5 ; schema:description "Sie können Sachverhalte in unterschiedlichen Darstellungen (grafische Darstellung / Formeldarstellung) formulieren und von einer Darstellung in die andere übersetzen."@de ; schema:additionalType </v>
      </c>
      <c r="H38" s="18" t="s">
        <v>1062</v>
      </c>
      <c r="I38" s="18" t="s">
        <v>1087</v>
      </c>
      <c r="J38" t="str">
        <f t="shared" si="5"/>
        <v>module:SubjectMatterCompetence , module:BloomTax_Analyze .</v>
      </c>
      <c r="K38" t="s">
        <v>895</v>
      </c>
      <c r="L38" t="str">
        <f t="shared" si="3"/>
        <v>module:MIK2 module:about_LResults module:LResults_MIK2 . module:LResults_MIK2 a schema:ItemList ; schema:identifier "Results" ; schema:name "Lernergebnisse MIK2" ; schema:itemListElement module:LResult05_MIK2 . module:LResult05_MIK2 a schema:ListItem ; schema:name "Learning result  MIK2 05" ; schema:position 5 ; schema:description "Sie können Sachverhalte in unterschiedlichen Darstellungen (grafische Darstellung / Formeldarstellung) formulieren und von einer Darstellung in die andere übersetzen."@de ; schema:additionalType module:SubjectMatterCompetence , module:BloomTax_Analyze .</v>
      </c>
      <c r="M38" t="s">
        <v>895</v>
      </c>
    </row>
    <row r="39" spans="1:13" x14ac:dyDescent="0.35">
      <c r="A39" s="11" t="str">
        <f t="shared" si="4"/>
        <v>module:MIK2</v>
      </c>
      <c r="B39" s="4" t="s">
        <v>530</v>
      </c>
      <c r="C39" s="4">
        <v>6</v>
      </c>
      <c r="D39" s="4" t="str">
        <f t="shared" si="0"/>
        <v>06</v>
      </c>
      <c r="E39" s="25" t="s">
        <v>725</v>
      </c>
      <c r="F39" t="s">
        <v>1140</v>
      </c>
      <c r="G39" t="str">
        <f t="shared" si="1"/>
        <v xml:space="preserve">module:MIK2 module:about_LResults module:LResults_MIK2 . module:LResults_MIK2 a schema:ItemList ; schema:identifier "Results" ; schema:name "Lernergebnisse MIK2" ; schema:itemListElement module:LResult06_MIK2 . module:LResult06_MIK2 a schema:ListItem ; schema:name "Learning result  MIK2 06" ; schema:position 6 ; schema:description "Sie sind mit abstrakten Konzepten wie Vektorräume, lineare Unabhängigkeit, Basen, lineare Abbildungen vertraut."@de ; schema:additionalType </v>
      </c>
      <c r="H39" s="18" t="s">
        <v>1062</v>
      </c>
      <c r="I39" s="18" t="s">
        <v>1064</v>
      </c>
      <c r="J39" t="str">
        <f t="shared" si="5"/>
        <v>module:SubjectMatterCompetence , module:BloomTax_Understand .</v>
      </c>
      <c r="K39" t="s">
        <v>895</v>
      </c>
      <c r="L39" t="str">
        <f t="shared" si="3"/>
        <v>module:MIK2 module:about_LResults module:LResults_MIK2 . module:LResults_MIK2 a schema:ItemList ; schema:identifier "Results" ; schema:name "Lernergebnisse MIK2" ; schema:itemListElement module:LResult06_MIK2 . module:LResult06_MIK2 a schema:ListItem ; schema:name "Learning result  MIK2 06" ; schema:position 6 ; schema:description "Sie sind mit abstrakten Konzepten wie Vektorräume, lineare Unabhängigkeit, Basen, lineare Abbildungen vertraut."@de ; schema:additionalType module:SubjectMatterCompetence , module:BloomTax_Understand .</v>
      </c>
      <c r="M39" t="s">
        <v>895</v>
      </c>
    </row>
    <row r="40" spans="1:13" x14ac:dyDescent="0.35">
      <c r="A40" s="11" t="str">
        <f t="shared" si="4"/>
        <v>module:MIK2</v>
      </c>
      <c r="B40" s="4" t="s">
        <v>530</v>
      </c>
      <c r="C40" s="4">
        <v>7</v>
      </c>
      <c r="D40" s="4" t="str">
        <f t="shared" si="0"/>
        <v>07</v>
      </c>
      <c r="E40" s="25" t="s">
        <v>725</v>
      </c>
      <c r="F40" t="s">
        <v>1141</v>
      </c>
      <c r="G40" t="str">
        <f t="shared" si="1"/>
        <v xml:space="preserve">module:MIK2 module:about_LResults module:LResults_MIK2 . module:LResults_MIK2 a schema:ItemList ; schema:identifier "Results" ; schema:name "Lernergebnisse MIK2" ; schema:itemListElement module:LResult07_MIK2 . module:LResult07_MIK2 a schema:ListItem ; schema:name "Learning result  MIK2 07" ; schema:position 7 ; schema:description "Sie können folgende Problemstellungen selbständig lösen: - Umwandlung zwischen verschiedenen Formen der Geraden- und Ebenendarstellung, - Schnittpunktbestimmungen in R2 und R3, - Bestimmung der linearen Unabhängigkeit, - Bestimmung der Matrix einer linearen Abbildung, - Anwendung des Gauß-Algorithmus  "@de ; schema:additionalType </v>
      </c>
      <c r="H40" s="18" t="s">
        <v>1062</v>
      </c>
      <c r="I40" s="18" t="s">
        <v>1066</v>
      </c>
      <c r="J40" t="str">
        <f t="shared" si="5"/>
        <v>module:SubjectMatterCompetence , module:BloomTax_Apply .</v>
      </c>
      <c r="K40" t="s">
        <v>895</v>
      </c>
      <c r="L40" t="str">
        <f t="shared" si="3"/>
        <v>module:MIK2 module:about_LResults module:LResults_MIK2 . module:LResults_MIK2 a schema:ItemList ; schema:identifier "Results" ; schema:name "Lernergebnisse MIK2" ; schema:itemListElement module:LResult07_MIK2 . module:LResult07_MIK2 a schema:ListItem ; schema:name "Learning result  MIK2 07" ; schema:position 7 ; schema:description "Sie können folgende Problemstellungen selbständig lösen: - Umwandlung zwischen verschiedenen Formen der Geraden- und Ebenendarstellung, - Schnittpunktbestimmungen in R2 und R3, - Bestimmung der linearen Unabhängigkeit, - Bestimmung der Matrix einer linearen Abbildung, - Anwendung des Gauß-Algorithmus  "@de ; schema:additionalType module:SubjectMatterCompetence , module:BloomTax_Apply .</v>
      </c>
      <c r="M40" t="s">
        <v>895</v>
      </c>
    </row>
    <row r="41" spans="1:13" x14ac:dyDescent="0.35">
      <c r="A41" s="11" t="str">
        <f t="shared" si="4"/>
        <v>module:FSAT</v>
      </c>
      <c r="B41" s="4" t="s">
        <v>523</v>
      </c>
      <c r="C41" s="4">
        <v>1</v>
      </c>
      <c r="D41" s="4" t="str">
        <f t="shared" si="0"/>
        <v>01</v>
      </c>
      <c r="E41" s="25" t="s">
        <v>725</v>
      </c>
      <c r="F41" t="s">
        <v>1145</v>
      </c>
      <c r="G41" t="str">
        <f t="shared" si="1"/>
        <v xml:space="preserve">module:FSAT module:about_LResults module:LResults_FSAT . module:LResults_FSAT a schema:ItemList ; schema:identifier "Results" ; schema:name "Lernergebnisse FSAT" ; schema:itemListElement module:LResult01_FSAT . module:LResult01_FSAT a schema:ListItem ; schema:name "Learning result  FSAT 01" ; schema:position 1 ; schema:description "Die Studierenden sind mit der Denkweise der theoretischen Informatik vertraut (Abstraktion, Präzision, logisches Schlussfolgern und Argumentieren)."@de ; schema:additionalType </v>
      </c>
      <c r="H41" s="18" t="s">
        <v>1062</v>
      </c>
      <c r="I41" s="18" t="s">
        <v>1064</v>
      </c>
      <c r="J41" t="str">
        <f t="shared" si="5"/>
        <v>module:SubjectMatterCompetence , module:BloomTax_Understand .</v>
      </c>
      <c r="K41" t="s">
        <v>895</v>
      </c>
      <c r="L41" t="str">
        <f t="shared" si="3"/>
        <v>module:FSAT module:about_LResults module:LResults_FSAT . module:LResults_FSAT a schema:ItemList ; schema:identifier "Results" ; schema:name "Lernergebnisse FSAT" ; schema:itemListElement module:LResult01_FSAT . module:LResult01_FSAT a schema:ListItem ; schema:name "Learning result  FSAT 01" ; schema:position 1 ; schema:description "Die Studierenden sind mit der Denkweise der theoretischen Informatik vertraut (Abstraktion, Präzision, logisches Schlussfolgern und Argumentieren)."@de ; schema:additionalType module:SubjectMatterCompetence , module:BloomTax_Understand .</v>
      </c>
      <c r="M41" t="s">
        <v>895</v>
      </c>
    </row>
    <row r="42" spans="1:13" x14ac:dyDescent="0.35">
      <c r="A42" s="11" t="str">
        <f t="shared" si="4"/>
        <v>module:FSAT</v>
      </c>
      <c r="B42" s="4" t="s">
        <v>523</v>
      </c>
      <c r="C42" s="4">
        <v>2</v>
      </c>
      <c r="D42" s="4" t="str">
        <f t="shared" si="0"/>
        <v>02</v>
      </c>
      <c r="E42" s="25" t="s">
        <v>725</v>
      </c>
      <c r="F42" t="s">
        <v>1146</v>
      </c>
      <c r="G42" t="str">
        <f t="shared" si="1"/>
        <v xml:space="preserve">module:FSAT module:about_LResults module:LResults_FSAT . module:LResults_FSAT a schema:ItemList ; schema:identifier "Results" ; schema:name "Lernergebnisse FSAT" ; schema:itemListElement module:LResult02_FSAT . module:LResult02_FSAT a schema:ListItem ; schema:name "Learning result  FSAT 02" ; schema:position 2 ; schema:description "Sie können Sachverhalte in unterschiedlichen Darstellungen (grafische Darstellung / Tabellendarstellung von Automaten) formulieren und von einer Darstellung in die andere übersetzen."@de ; schema:additionalType </v>
      </c>
      <c r="H42" s="18" t="s">
        <v>1062</v>
      </c>
      <c r="I42" s="18" t="s">
        <v>1066</v>
      </c>
      <c r="J42" t="str">
        <f t="shared" si="5"/>
        <v>module:SubjectMatterCompetence , module:BloomTax_Apply .</v>
      </c>
      <c r="K42" t="s">
        <v>895</v>
      </c>
      <c r="L42" t="str">
        <f t="shared" si="3"/>
        <v>module:FSAT module:about_LResults module:LResults_FSAT . module:LResults_FSAT a schema:ItemList ; schema:identifier "Results" ; schema:name "Lernergebnisse FSAT" ; schema:itemListElement module:LResult02_FSAT . module:LResult02_FSAT a schema:ListItem ; schema:name "Learning result  FSAT 02" ; schema:position 2 ; schema:description "Sie können Sachverhalte in unterschiedlichen Darstellungen (grafische Darstellung / Tabellendarstellung von Automaten) formulieren und von einer Darstellung in die andere übersetzen."@de ; schema:additionalType module:SubjectMatterCompetence , module:BloomTax_Apply .</v>
      </c>
      <c r="M42" t="s">
        <v>895</v>
      </c>
    </row>
    <row r="43" spans="1:13" x14ac:dyDescent="0.35">
      <c r="A43" s="11" t="str">
        <f t="shared" si="4"/>
        <v>module:FSAT</v>
      </c>
      <c r="B43" s="4" t="s">
        <v>523</v>
      </c>
      <c r="C43" s="4">
        <v>3</v>
      </c>
      <c r="D43" s="4" t="str">
        <f t="shared" si="0"/>
        <v>03</v>
      </c>
      <c r="E43" s="25" t="s">
        <v>725</v>
      </c>
      <c r="F43" t="s">
        <v>1147</v>
      </c>
      <c r="G43" t="str">
        <f t="shared" si="1"/>
        <v xml:space="preserve">module:FSAT module:about_LResults module:LResults_FSAT . module:LResults_FSAT a schema:ItemList ; schema:identifier "Results" ; schema:name "Lernergebnisse FSAT" ; schema:itemListElement module:LResult03_FSAT . module:LResult03_FSAT a schema:ListItem ; schema:name "Learning result  FSAT 03" ; schema:position 3 ; schema:description "Sie sind in der Lage, endl. Automaten zu konstruieren, zu analysieren und einzusetzen."@de ; schema:additionalType </v>
      </c>
      <c r="H43" s="18" t="s">
        <v>1062</v>
      </c>
      <c r="I43" s="18" t="s">
        <v>1087</v>
      </c>
      <c r="J43" t="str">
        <f t="shared" si="5"/>
        <v>module:SubjectMatterCompetence , module:BloomTax_Analyze .</v>
      </c>
      <c r="K43" t="s">
        <v>895</v>
      </c>
      <c r="L43" t="str">
        <f t="shared" si="3"/>
        <v>module:FSAT module:about_LResults module:LResults_FSAT . module:LResults_FSAT a schema:ItemList ; schema:identifier "Results" ; schema:name "Lernergebnisse FSAT" ; schema:itemListElement module:LResult03_FSAT . module:LResult03_FSAT a schema:ListItem ; schema:name "Learning result  FSAT 03" ; schema:position 3 ; schema:description "Sie sind in der Lage, endl. Automaten zu konstruieren, zu analysieren und einzusetzen."@de ; schema:additionalType module:SubjectMatterCompetence , module:BloomTax_Analyze .</v>
      </c>
      <c r="M43" t="s">
        <v>895</v>
      </c>
    </row>
    <row r="44" spans="1:13" x14ac:dyDescent="0.35">
      <c r="A44" s="11" t="str">
        <f t="shared" si="4"/>
        <v>module:FSAT</v>
      </c>
      <c r="B44" s="4" t="s">
        <v>523</v>
      </c>
      <c r="C44" s="4">
        <v>4</v>
      </c>
      <c r="D44" s="4" t="str">
        <f t="shared" si="0"/>
        <v>04</v>
      </c>
      <c r="E44" s="25" t="s">
        <v>725</v>
      </c>
      <c r="F44" t="s">
        <v>1148</v>
      </c>
      <c r="G44" t="str">
        <f t="shared" si="1"/>
        <v xml:space="preserve">module:FSAT module:about_LResults module:LResults_FSAT . module:LResults_FSAT a schema:ItemList ; schema:identifier "Results" ; schema:name "Lernergebnisse FSAT" ; schema:itemListElement module:LResult04_FSAT . module:LResult04_FSAT a schema:ListItem ; schema:name "Learning result  FSAT 04" ; schema:position 4 ; schema:description "Sie sind in der Lage, reguläre Ausdrücke zu konstruieren, zu analysieren und einzusetzen."@de ; schema:additionalType </v>
      </c>
      <c r="H44" s="18" t="s">
        <v>1062</v>
      </c>
      <c r="I44" s="18" t="s">
        <v>1087</v>
      </c>
      <c r="J44" t="str">
        <f t="shared" si="5"/>
        <v>module:SubjectMatterCompetence , module:BloomTax_Analyze .</v>
      </c>
      <c r="K44" t="s">
        <v>895</v>
      </c>
      <c r="L44" t="str">
        <f t="shared" si="3"/>
        <v>module:FSAT module:about_LResults module:LResults_FSAT . module:LResults_FSAT a schema:ItemList ; schema:identifier "Results" ; schema:name "Lernergebnisse FSAT" ; schema:itemListElement module:LResult04_FSAT . module:LResult04_FSAT a schema:ListItem ; schema:name "Learning result  FSAT 04" ; schema:position 4 ; schema:description "Sie sind in der Lage, reguläre Ausdrücke zu konstruieren, zu analysieren und einzusetzen."@de ; schema:additionalType module:SubjectMatterCompetence , module:BloomTax_Analyze .</v>
      </c>
      <c r="M44" t="s">
        <v>895</v>
      </c>
    </row>
    <row r="45" spans="1:13" x14ac:dyDescent="0.35">
      <c r="A45" s="11" t="str">
        <f t="shared" si="4"/>
        <v>module:FSAT</v>
      </c>
      <c r="B45" s="4" t="s">
        <v>523</v>
      </c>
      <c r="C45" s="4">
        <v>5</v>
      </c>
      <c r="D45" s="4" t="str">
        <f t="shared" si="0"/>
        <v>05</v>
      </c>
      <c r="E45" s="25" t="s">
        <v>725</v>
      </c>
      <c r="F45" t="s">
        <v>1149</v>
      </c>
      <c r="G45" t="str">
        <f t="shared" si="1"/>
        <v xml:space="preserve">module:FSAT module:about_LResults module:LResults_FSAT . module:LResults_FSAT a schema:ItemList ; schema:identifier "Results" ; schema:name "Lernergebnisse FSAT" ; schema:itemListElement module:LResult05_FSAT . module:LResult05_FSAT a schema:ListItem ; schema:name "Learning result  FSAT 05" ; schema:position 5 ; schema:description "Sie sind in der Lage, Transformationen zwischen Automaten durchzuführen (Minimierung, NEA zu DEA, reg. Ausdruck zu NEA) und zu beweisen, ob eine Sprache regulär ist oder nicht."@de ; schema:additionalType </v>
      </c>
      <c r="H45" s="18" t="s">
        <v>1062</v>
      </c>
      <c r="I45" s="18" t="s">
        <v>1066</v>
      </c>
      <c r="J45" t="str">
        <f t="shared" si="5"/>
        <v>module:SubjectMatterCompetence , module:BloomTax_Apply .</v>
      </c>
      <c r="K45" t="s">
        <v>895</v>
      </c>
      <c r="L45" t="str">
        <f t="shared" si="3"/>
        <v>module:FSAT module:about_LResults module:LResults_FSAT . module:LResults_FSAT a schema:ItemList ; schema:identifier "Results" ; schema:name "Lernergebnisse FSAT" ; schema:itemListElement module:LResult05_FSAT . module:LResult05_FSAT a schema:ListItem ; schema:name "Learning result  FSAT 05" ; schema:position 5 ; schema:description "Sie sind in der Lage, Transformationen zwischen Automaten durchzuführen (Minimierung, NEA zu DEA, reg. Ausdruck zu NEA) und zu beweisen, ob eine Sprache regulär ist oder nicht."@de ; schema:additionalType module:SubjectMatterCompetence , module:BloomTax_Apply .</v>
      </c>
      <c r="M45" t="s">
        <v>895</v>
      </c>
    </row>
    <row r="46" spans="1:13" x14ac:dyDescent="0.35">
      <c r="A46" s="11" t="str">
        <f t="shared" si="4"/>
        <v>module:FSAT</v>
      </c>
      <c r="B46" s="4" t="s">
        <v>523</v>
      </c>
      <c r="C46" s="4">
        <v>6</v>
      </c>
      <c r="D46" s="4" t="str">
        <f t="shared" si="0"/>
        <v>06</v>
      </c>
      <c r="E46" s="25" t="s">
        <v>725</v>
      </c>
      <c r="F46" t="s">
        <v>1150</v>
      </c>
      <c r="G46" t="str">
        <f t="shared" si="1"/>
        <v xml:space="preserve">module:FSAT module:about_LResults module:LResults_FSAT . module:LResults_FSAT a schema:ItemList ; schema:identifier "Results" ; schema:name "Lernergebnisse FSAT" ; schema:itemListElement module:LResult06_FSAT . module:LResult06_FSAT a schema:ListItem ; schema:name "Learning result  FSAT 06" ; schema:position 6 ; schema:description "Sie sind in der Lage, kontextfreie Grammatiken zu konstruieren, zu analysieren und einzusetzen. Sie können die Chomsky-Normalform erzeugen und verstehen den CYK-Algorithmus. Sie können feststellen, ob eine Sprache kontextfrei ist oder nicht."@de ; schema:additionalType </v>
      </c>
      <c r="H46" s="18" t="s">
        <v>1062</v>
      </c>
      <c r="I46" s="18" t="s">
        <v>1087</v>
      </c>
      <c r="J46" t="str">
        <f t="shared" si="5"/>
        <v>module:SubjectMatterCompetence , module:BloomTax_Analyze .</v>
      </c>
      <c r="K46" t="s">
        <v>895</v>
      </c>
      <c r="L46" t="str">
        <f t="shared" si="3"/>
        <v>module:FSAT module:about_LResults module:LResults_FSAT . module:LResults_FSAT a schema:ItemList ; schema:identifier "Results" ; schema:name "Lernergebnisse FSAT" ; schema:itemListElement module:LResult06_FSAT . module:LResult06_FSAT a schema:ListItem ; schema:name "Learning result  FSAT 06" ; schema:position 6 ; schema:description "Sie sind in der Lage, kontextfreie Grammatiken zu konstruieren, zu analysieren und einzusetzen. Sie können die Chomsky-Normalform erzeugen und verstehen den CYK-Algorithmus. Sie können feststellen, ob eine Sprache kontextfrei ist oder nicht."@de ; schema:additionalType module:SubjectMatterCompetence , module:BloomTax_Analyze .</v>
      </c>
      <c r="M46" t="s">
        <v>895</v>
      </c>
    </row>
    <row r="47" spans="1:13" x14ac:dyDescent="0.35">
      <c r="A47" s="11" t="str">
        <f t="shared" si="4"/>
        <v>module:FSAT</v>
      </c>
      <c r="B47" s="4" t="s">
        <v>523</v>
      </c>
      <c r="C47" s="4">
        <v>7</v>
      </c>
      <c r="D47" s="4" t="str">
        <f t="shared" si="0"/>
        <v>07</v>
      </c>
      <c r="E47" s="25" t="s">
        <v>725</v>
      </c>
      <c r="F47" t="s">
        <v>1151</v>
      </c>
      <c r="G47" t="str">
        <f t="shared" si="1"/>
        <v xml:space="preserve">module:FSAT module:about_LResults module:LResults_FSAT . module:LResults_FSAT a schema:ItemList ; schema:identifier "Results" ; schema:name "Lernergebnisse FSAT" ; schema:itemListElement module:LResult07_FSAT . module:LResult07_FSAT a schema:ListItem ; schema:name "Learning result  FSAT 07" ; schema:position 7 ; schema:description "Sie verstehen den Zusammenhang von Automaten und Grammatiken, kennen kontextsensitive Grammatiken und können formale Sprachen in die Chomsky-Hierarchie einordnen."@de ; schema:additionalType </v>
      </c>
      <c r="H47" s="18" t="s">
        <v>1062</v>
      </c>
      <c r="I47" s="18" t="s">
        <v>1064</v>
      </c>
      <c r="J47" t="str">
        <f t="shared" si="5"/>
        <v>module:SubjectMatterCompetence , module:BloomTax_Understand .</v>
      </c>
      <c r="K47" t="s">
        <v>895</v>
      </c>
      <c r="L47" t="str">
        <f t="shared" si="3"/>
        <v>module:FSAT module:about_LResults module:LResults_FSAT . module:LResults_FSAT a schema:ItemList ; schema:identifier "Results" ; schema:name "Lernergebnisse FSAT" ; schema:itemListElement module:LResult07_FSAT . module:LResult07_FSAT a schema:ListItem ; schema:name "Learning result  FSAT 07" ; schema:position 7 ; schema:description "Sie verstehen den Zusammenhang von Automaten und Grammatiken, kennen kontextsensitive Grammatiken und können formale Sprachen in die Chomsky-Hierarchie einordnen."@de ; schema:additionalType module:SubjectMatterCompetence , module:BloomTax_Understand .</v>
      </c>
      <c r="M47" t="s">
        <v>895</v>
      </c>
    </row>
    <row r="48" spans="1:13" x14ac:dyDescent="0.35">
      <c r="A48" s="11" t="str">
        <f t="shared" si="4"/>
        <v>module:FSAT</v>
      </c>
      <c r="B48" s="4" t="s">
        <v>523</v>
      </c>
      <c r="C48" s="4">
        <v>8</v>
      </c>
      <c r="D48" s="4" t="str">
        <f t="shared" si="0"/>
        <v>08</v>
      </c>
      <c r="E48" s="25" t="s">
        <v>725</v>
      </c>
      <c r="F48" t="s">
        <v>1152</v>
      </c>
      <c r="G48" t="str">
        <f t="shared" si="1"/>
        <v xml:space="preserve">module:FSAT module:about_LResults module:LResults_FSAT . module:LResults_FSAT a schema:ItemList ; schema:identifier "Results" ; schema:name "Lernergebnisse FSAT" ; schema:itemListElement module:LResult08_FSAT . module:LResult08_FSAT a schema:ListItem ; schema:name "Learning result  FSAT 08" ; schema:position 8 ; schema:description "Sie verstehen die Bedeutung von formalen Sprachen, Automaten und Grammatiken im Kontext des Compilerbaus.  "@de ; schema:additionalType </v>
      </c>
      <c r="H48" s="18" t="s">
        <v>1062</v>
      </c>
      <c r="I48" s="18" t="s">
        <v>1064</v>
      </c>
      <c r="J48" t="str">
        <f t="shared" si="5"/>
        <v>module:SubjectMatterCompetence , module:BloomTax_Understand .</v>
      </c>
      <c r="K48" t="s">
        <v>895</v>
      </c>
      <c r="L48" t="str">
        <f t="shared" si="3"/>
        <v>module:FSAT module:about_LResults module:LResults_FSAT . module:LResults_FSAT a schema:ItemList ; schema:identifier "Results" ; schema:name "Lernergebnisse FSAT" ; schema:itemListElement module:LResult08_FSAT . module:LResult08_FSAT a schema:ListItem ; schema:name "Learning result  FSAT 08" ; schema:position 8 ; schema:description "Sie verstehen die Bedeutung von formalen Sprachen, Automaten und Grammatiken im Kontext des Compilerbaus.  "@de ; schema:additionalType module:SubjectMatterCompetence , module:BloomTax_Understand .</v>
      </c>
      <c r="M48" t="s">
        <v>895</v>
      </c>
    </row>
    <row r="49" spans="1:13" x14ac:dyDescent="0.35">
      <c r="A49" s="11" t="str">
        <f t="shared" si="4"/>
        <v>module:BSWC</v>
      </c>
      <c r="B49" s="4" t="s">
        <v>471</v>
      </c>
      <c r="C49" s="4">
        <v>1</v>
      </c>
      <c r="D49" s="4" t="str">
        <f t="shared" si="0"/>
        <v>01</v>
      </c>
      <c r="E49" s="25" t="s">
        <v>725</v>
      </c>
      <c r="F49" t="s">
        <v>1169</v>
      </c>
      <c r="G49" t="str">
        <f t="shared" si="1"/>
        <v xml:space="preserve">module:BSWC module:about_LResults module:LResults_BSWC . module:LResults_BSWC a schema:ItemList ; schema:identifier "Results" ; schema:name "Lernergebnisse BSWC" ; schema:itemListElement module:LResult01_BSWC . module:LResult01_BSWC a schema:ListItem ; schema:name "Learning result  BSWC 01" ; schema:position 1 ; schema:description "Die Studierenden kennen die Grundkonzepte verteilter Systeme und den Aufbau von Web-Anwendungen einschließlich der zugrunde liegenden Architekturen, Protokolle und Technologien."@de ; schema:additionalType </v>
      </c>
      <c r="H49" s="18" t="s">
        <v>1062</v>
      </c>
      <c r="I49" s="18" t="s">
        <v>1065</v>
      </c>
      <c r="J49" t="str">
        <f t="shared" si="5"/>
        <v>module:SubjectMatterCompetence , module:BloomTax_Remember .</v>
      </c>
      <c r="K49" t="s">
        <v>895</v>
      </c>
      <c r="L49" t="str">
        <f t="shared" si="3"/>
        <v>module:BSWC module:about_LResults module:LResults_BSWC . module:LResults_BSWC a schema:ItemList ; schema:identifier "Results" ; schema:name "Lernergebnisse BSWC" ; schema:itemListElement module:LResult01_BSWC . module:LResult01_BSWC a schema:ListItem ; schema:name "Learning result  BSWC 01" ; schema:position 1 ; schema:description "Die Studierenden kennen die Grundkonzepte verteilter Systeme und den Aufbau von Web-Anwendungen einschließlich der zugrunde liegenden Architekturen, Protokolle und Technologien."@de ; schema:additionalType module:SubjectMatterCompetence , module:BloomTax_Remember .</v>
      </c>
      <c r="M49" t="s">
        <v>895</v>
      </c>
    </row>
    <row r="50" spans="1:13" x14ac:dyDescent="0.35">
      <c r="A50" s="11" t="str">
        <f t="shared" si="4"/>
        <v>module:BSWC</v>
      </c>
      <c r="B50" s="4" t="s">
        <v>471</v>
      </c>
      <c r="C50" s="4">
        <v>2</v>
      </c>
      <c r="D50" s="4" t="str">
        <f t="shared" si="0"/>
        <v>02</v>
      </c>
      <c r="E50" s="25" t="s">
        <v>725</v>
      </c>
      <c r="F50" t="s">
        <v>1170</v>
      </c>
      <c r="G50" t="str">
        <f t="shared" si="1"/>
        <v xml:space="preserve">module:BSWC module:about_LResults module:LResults_BSWC . module:LResults_BSWC a schema:ItemList ; schema:identifier "Results" ; schema:name "Lernergebnisse BSWC" ; schema:itemListElement module:LResult02_BSWC . module:LResult02_BSWC a schema:ListItem ; schema:name "Learning result  BSWC 02" ; schema:position 2 ; schema:description "Sie verstehen die Grundkonzepte und Strukturen von Betriebssystemen. Tiefergehend bekannt sind Multitasking/Multiprogramming, Scheduling-Algorithmen, klassische und virtuelle Hauptspeicherverwaltung und ihre Algorithmen, Interprozess-Kommunikation mit Signalen, Pipes, Semaphoren und Message-Passing."@de ; schema:additionalType </v>
      </c>
      <c r="H50" s="18" t="s">
        <v>1062</v>
      </c>
      <c r="I50" s="18" t="s">
        <v>1064</v>
      </c>
      <c r="J50" t="str">
        <f t="shared" si="5"/>
        <v>module:SubjectMatterCompetence , module:BloomTax_Understand .</v>
      </c>
      <c r="K50" t="s">
        <v>895</v>
      </c>
      <c r="L50" t="str">
        <f t="shared" si="3"/>
        <v>module:BSWC module:about_LResults module:LResults_BSWC . module:LResults_BSWC a schema:ItemList ; schema:identifier "Results" ; schema:name "Lernergebnisse BSWC" ; schema:itemListElement module:LResult02_BSWC . module:LResult02_BSWC a schema:ListItem ; schema:name "Learning result  BSWC 02" ; schema:position 2 ; schema:description "Sie verstehen die Grundkonzepte und Strukturen von Betriebssystemen. Tiefergehend bekannt sind Multitasking/Multiprogramming, Scheduling-Algorithmen, klassische und virtuelle Hauptspeicherverwaltung und ihre Algorithmen, Interprozess-Kommunikation mit Signalen, Pipes, Semaphoren und Message-Passing."@de ; schema:additionalType module:SubjectMatterCompetence , module:BloomTax_Understand .</v>
      </c>
      <c r="M50" t="s">
        <v>895</v>
      </c>
    </row>
    <row r="51" spans="1:13" x14ac:dyDescent="0.35">
      <c r="A51" s="11" t="str">
        <f t="shared" si="4"/>
        <v>module:BSWC</v>
      </c>
      <c r="B51" s="4" t="s">
        <v>471</v>
      </c>
      <c r="C51" s="4">
        <v>3</v>
      </c>
      <c r="D51" s="4" t="str">
        <f t="shared" si="0"/>
        <v>03</v>
      </c>
      <c r="E51" s="25" t="s">
        <v>725</v>
      </c>
      <c r="F51" t="s">
        <v>1171</v>
      </c>
      <c r="G51" t="str">
        <f t="shared" si="1"/>
        <v xml:space="preserve">module:BSWC module:about_LResults module:LResults_BSWC . module:LResults_BSWC a schema:ItemList ; schema:identifier "Results" ; schema:name "Lernergebnisse BSWC" ; schema:itemListElement module:LResult03_BSWC . module:LResult03_BSWC a schema:ListItem ; schema:name "Learning result  BSWC 03" ; schema:position 3 ; schema:description "Die Studierenden sind in der Lage, die Command-Line-Schnittstelle für ein UNIX-System zu benutzen (UNIX-Kommandos), einfache Web-Anwendungen zu entwerfen und umzusetzen sowie eigene Shell-Skripte zu erstellen und mit deren Hilfe Arbeitsabläufe an UNIX-Systemen (Servern) zu automatisieren."@de ; schema:additionalType </v>
      </c>
      <c r="H51" s="18" t="s">
        <v>1062</v>
      </c>
      <c r="I51" s="18" t="s">
        <v>1066</v>
      </c>
      <c r="J51" t="str">
        <f t="shared" si="5"/>
        <v>module:SubjectMatterCompetence , module:BloomTax_Apply .</v>
      </c>
      <c r="K51" t="s">
        <v>895</v>
      </c>
      <c r="L51" t="str">
        <f t="shared" si="3"/>
        <v>module:BSWC module:about_LResults module:LResults_BSWC . module:LResults_BSWC a schema:ItemList ; schema:identifier "Results" ; schema:name "Lernergebnisse BSWC" ; schema:itemListElement module:LResult03_BSWC . module:LResult03_BSWC a schema:ListItem ; schema:name "Learning result  BSWC 03" ; schema:position 3 ; schema:description "Die Studierenden sind in der Lage, die Command-Line-Schnittstelle für ein UNIX-System zu benutzen (UNIX-Kommandos), einfache Web-Anwendungen zu entwerfen und umzusetzen sowie eigene Shell-Skripte zu erstellen und mit deren Hilfe Arbeitsabläufe an UNIX-Systemen (Servern) zu automatisieren."@de ; schema:additionalType module:SubjectMatterCompetence , module:BloomTax_Apply .</v>
      </c>
      <c r="M51" t="s">
        <v>895</v>
      </c>
    </row>
    <row r="52" spans="1:13" x14ac:dyDescent="0.35">
      <c r="A52" s="11" t="str">
        <f t="shared" si="4"/>
        <v>module:BSWC</v>
      </c>
      <c r="B52" s="4" t="s">
        <v>471</v>
      </c>
      <c r="C52" s="4">
        <v>4</v>
      </c>
      <c r="D52" s="4" t="str">
        <f t="shared" si="0"/>
        <v>04</v>
      </c>
      <c r="E52" s="25" t="s">
        <v>725</v>
      </c>
      <c r="F52" t="s">
        <v>1172</v>
      </c>
      <c r="G52" t="str">
        <f t="shared" si="1"/>
        <v xml:space="preserve">module:BSWC module:about_LResults module:LResults_BSWC . module:LResults_BSWC a schema:ItemList ; schema:identifier "Results" ; schema:name "Lernergebnisse BSWC" ; schema:itemListElement module:LResult04_BSWC . module:LResult04_BSWC a schema:ListItem ; schema:name "Learning result  BSWC 04" ; schema:position 4 ; schema:description "Sie kennen grundlegende Befehle der Skriptsprache Python und können diese einsetzen, um dynamische Web-Anwendungen zu erstellen. "@de ; schema:additionalType </v>
      </c>
      <c r="H52" s="18" t="s">
        <v>1062</v>
      </c>
      <c r="I52" s="18" t="s">
        <v>1066</v>
      </c>
      <c r="J52" t="str">
        <f t="shared" si="5"/>
        <v>module:SubjectMatterCompetence , module:BloomTax_Apply .</v>
      </c>
      <c r="K52" t="s">
        <v>895</v>
      </c>
      <c r="L52" t="str">
        <f t="shared" si="3"/>
        <v>module:BSWC module:about_LResults module:LResults_BSWC . module:LResults_BSWC a schema:ItemList ; schema:identifier "Results" ; schema:name "Lernergebnisse BSWC" ; schema:itemListElement module:LResult04_BSWC . module:LResult04_BSWC a schema:ListItem ; schema:name "Learning result  BSWC 04" ; schema:position 4 ; schema:description "Sie kennen grundlegende Befehle der Skriptsprache Python und können diese einsetzen, um dynamische Web-Anwendungen zu erstellen. "@de ; schema:additionalType module:SubjectMatterCompetence , module:BloomTax_Apply .</v>
      </c>
      <c r="M52" t="s">
        <v>895</v>
      </c>
    </row>
    <row r="53" spans="1:13" x14ac:dyDescent="0.35">
      <c r="A53" s="11" t="str">
        <f t="shared" si="4"/>
        <v>module:PIK2</v>
      </c>
      <c r="B53" s="4" t="s">
        <v>509</v>
      </c>
      <c r="C53" s="4">
        <v>1</v>
      </c>
      <c r="D53" s="4" t="str">
        <f t="shared" si="0"/>
        <v>01</v>
      </c>
      <c r="E53" s="25" t="s">
        <v>725</v>
      </c>
      <c r="F53" t="s">
        <v>1178</v>
      </c>
      <c r="G53" t="str">
        <f t="shared" si="1"/>
        <v xml:space="preserve">module:PIK2 module:about_LResults module:LResults_PIK2 . module:LResults_PIK2 a schema:ItemList ; schema:identifier "Results" ; schema:name "Lernergebnisse PIK2" ; schema:itemListElement module:LResult01_PIK2 . module:LResult01_PIK2 a schema:ListItem ; schema:name "Learning result  PIK2 01" ; schema:position 1 ; schema:description "Die Studierenden kennen und verstehen die Konzepte der Objektorientierung und objektorientierten Programmierung am Beispiel der Programmiersprache Java."@de ; schema:additionalType </v>
      </c>
      <c r="H53" s="18" t="s">
        <v>1062</v>
      </c>
      <c r="I53" s="18" t="s">
        <v>1064</v>
      </c>
      <c r="J53" t="str">
        <f t="shared" si="5"/>
        <v>module:SubjectMatterCompetence , module:BloomTax_Understand .</v>
      </c>
      <c r="K53" t="s">
        <v>895</v>
      </c>
      <c r="L53" t="str">
        <f t="shared" si="3"/>
        <v>module:PIK2 module:about_LResults module:LResults_PIK2 . module:LResults_PIK2 a schema:ItemList ; schema:identifier "Results" ; schema:name "Lernergebnisse PIK2" ; schema:itemListElement module:LResult01_PIK2 . module:LResult01_PIK2 a schema:ListItem ; schema:name "Learning result  PIK2 01" ; schema:position 1 ; schema:description "Die Studierenden kennen und verstehen die Konzepte der Objektorientierung und objektorientierten Programmierung am Beispiel der Programmiersprache Java."@de ; schema:additionalType module:SubjectMatterCompetence , module:BloomTax_Understand .</v>
      </c>
      <c r="M53" t="s">
        <v>895</v>
      </c>
    </row>
    <row r="54" spans="1:13" x14ac:dyDescent="0.35">
      <c r="A54" s="11" t="str">
        <f t="shared" si="4"/>
        <v>module:PIK2</v>
      </c>
      <c r="B54" s="4" t="s">
        <v>509</v>
      </c>
      <c r="C54" s="4">
        <v>2</v>
      </c>
      <c r="D54" s="4" t="str">
        <f t="shared" si="0"/>
        <v>02</v>
      </c>
      <c r="E54" s="25" t="s">
        <v>725</v>
      </c>
      <c r="F54" t="s">
        <v>1179</v>
      </c>
      <c r="G54" t="str">
        <f t="shared" si="1"/>
        <v xml:space="preserve">module:PIK2 module:about_LResults module:LResults_PIK2 . module:LResults_PIK2 a schema:ItemList ; schema:identifier "Results" ; schema:name "Lernergebnisse PIK2" ; schema:itemListElement module:LResult02_PIK2 . module:LResult02_PIK2 a schema:ListItem ; schema:name "Learning result  PIK2 02" ; schema:position 2 ; schema:description "Sie verstehen die Entwurfsvorgaben in Klassendiagrammen und können diese lesen und in Programme umsetzen. Sie sind in der Lage, Programme in einem guten Programmierstil zu programmieren."@de ; schema:additionalType </v>
      </c>
      <c r="H54" s="18" t="s">
        <v>1062</v>
      </c>
      <c r="I54" s="18" t="s">
        <v>1064</v>
      </c>
      <c r="J54" t="str">
        <f t="shared" si="5"/>
        <v>module:SubjectMatterCompetence , module:BloomTax_Understand .</v>
      </c>
      <c r="K54" t="s">
        <v>895</v>
      </c>
      <c r="L54" t="str">
        <f t="shared" si="3"/>
        <v>module:PIK2 module:about_LResults module:LResults_PIK2 . module:LResults_PIK2 a schema:ItemList ; schema:identifier "Results" ; schema:name "Lernergebnisse PIK2" ; schema:itemListElement module:LResult02_PIK2 . module:LResult02_PIK2 a schema:ListItem ; schema:name "Learning result  PIK2 02" ; schema:position 2 ; schema:description "Sie verstehen die Entwurfsvorgaben in Klassendiagrammen und können diese lesen und in Programme umsetzen. Sie sind in der Lage, Programme in einem guten Programmierstil zu programmieren."@de ; schema:additionalType module:SubjectMatterCompetence , module:BloomTax_Understand .</v>
      </c>
      <c r="M54" t="s">
        <v>895</v>
      </c>
    </row>
    <row r="55" spans="1:13" x14ac:dyDescent="0.35">
      <c r="A55" s="11" t="str">
        <f t="shared" si="4"/>
        <v>module:PIK2</v>
      </c>
      <c r="B55" s="4" t="s">
        <v>509</v>
      </c>
      <c r="C55" s="4">
        <v>3</v>
      </c>
      <c r="D55" s="4" t="str">
        <f t="shared" si="0"/>
        <v>03</v>
      </c>
      <c r="E55" s="25" t="s">
        <v>725</v>
      </c>
      <c r="F55" t="s">
        <v>1180</v>
      </c>
      <c r="G55" t="str">
        <f t="shared" si="1"/>
        <v xml:space="preserve">module:PIK2 module:about_LResults module:LResults_PIK2 . module:LResults_PIK2 a schema:ItemList ; schema:identifier "Results" ; schema:name "Lernergebnisse PIK2" ; schema:itemListElement module:LResult03_PIK2 . module:LResult03_PIK2 a schema:ListItem ; schema:name "Learning result  PIK2 03" ; schema:position 3 ; schema:description "Die Studierenden entwickeln durch die praktischen Übungen erste Anwendungs-, Analyse-, Problemlöse- und Methodenkompetenzen in der objektorientierten Programmierung.  "@de ; schema:additionalType </v>
      </c>
      <c r="H55" s="18" t="s">
        <v>1062</v>
      </c>
      <c r="I55" s="18" t="s">
        <v>1066</v>
      </c>
      <c r="J55" t="str">
        <f t="shared" si="5"/>
        <v>module:SubjectMatterCompetence , module:BloomTax_Apply .</v>
      </c>
      <c r="K55" t="s">
        <v>895</v>
      </c>
      <c r="L55" t="str">
        <f t="shared" si="3"/>
        <v>module:PIK2 module:about_LResults module:LResults_PIK2 . module:LResults_PIK2 a schema:ItemList ; schema:identifier "Results" ; schema:name "Lernergebnisse PIK2" ; schema:itemListElement module:LResult03_PIK2 . module:LResult03_PIK2 a schema:ListItem ; schema:name "Learning result  PIK2 03" ; schema:position 3 ; schema:description "Die Studierenden entwickeln durch die praktischen Übungen erste Anwendungs-, Analyse-, Problemlöse- und Methodenkompetenzen in der objektorientierten Programmierung.  "@de ; schema:additionalType module:SubjectMatterCompetence , module:BloomTax_Apply .</v>
      </c>
      <c r="M55" t="s">
        <v>895</v>
      </c>
    </row>
    <row r="56" spans="1:13" x14ac:dyDescent="0.35">
      <c r="A56" s="11" t="str">
        <f t="shared" si="4"/>
        <v>module:ReOr</v>
      </c>
      <c r="B56" s="4" t="s">
        <v>501</v>
      </c>
      <c r="C56" s="4">
        <v>1</v>
      </c>
      <c r="D56" s="4" t="str">
        <f t="shared" si="0"/>
        <v>01</v>
      </c>
      <c r="E56" s="25" t="s">
        <v>725</v>
      </c>
      <c r="F56" t="s">
        <v>1186</v>
      </c>
      <c r="G56" t="str">
        <f t="shared" si="1"/>
        <v xml:space="preserve">module:ReOr module:about_LResults module:LResults_ReOr . module:LResults_ReOr a schema:ItemList ; schema:identifier "Results" ; schema:name "Lernergebnisse ReOr" ; schema:itemListElement module:LResult01_ReOr . module:LResult01_ReOr a schema:ListItem ; schema:name "Learning result  ReOr 01" ; schema:position 1 ; schema:description "Die Studierenden verfügen über Grundkenntnisse der Architektur und Organisation von Rechenanlagen."@de ; schema:additionalType </v>
      </c>
      <c r="H56" s="18" t="s">
        <v>1062</v>
      </c>
      <c r="I56" s="18" t="s">
        <v>1065</v>
      </c>
      <c r="J56" t="str">
        <f t="shared" si="5"/>
        <v>module:SubjectMatterCompetence , module:BloomTax_Remember .</v>
      </c>
      <c r="K56" t="s">
        <v>895</v>
      </c>
      <c r="L56" t="str">
        <f t="shared" si="3"/>
        <v>module:ReOr module:about_LResults module:LResults_ReOr . module:LResults_ReOr a schema:ItemList ; schema:identifier "Results" ; schema:name "Lernergebnisse ReOr" ; schema:itemListElement module:LResult01_ReOr . module:LResult01_ReOr a schema:ListItem ; schema:name "Learning result  ReOr 01" ; schema:position 1 ; schema:description "Die Studierenden verfügen über Grundkenntnisse der Architektur und Organisation von Rechenanlagen."@de ; schema:additionalType module:SubjectMatterCompetence , module:BloomTax_Remember .</v>
      </c>
      <c r="M56" t="s">
        <v>895</v>
      </c>
    </row>
    <row r="57" spans="1:13" x14ac:dyDescent="0.35">
      <c r="A57" s="11" t="str">
        <f t="shared" si="4"/>
        <v>module:ReOr</v>
      </c>
      <c r="B57" s="4" t="s">
        <v>501</v>
      </c>
      <c r="C57" s="4">
        <v>2</v>
      </c>
      <c r="D57" s="4" t="str">
        <f t="shared" si="0"/>
        <v>02</v>
      </c>
      <c r="E57" s="25" t="s">
        <v>725</v>
      </c>
      <c r="F57" t="s">
        <v>1187</v>
      </c>
      <c r="G57" t="str">
        <f t="shared" si="1"/>
        <v xml:space="preserve">module:ReOr module:about_LResults module:LResults_ReOr . module:LResults_ReOr a schema:ItemList ; schema:identifier "Results" ; schema:name "Lernergebnisse ReOr" ; schema:itemListElement module:LResult02_ReOr . module:LResult02_ReOr a schema:ListItem ; schema:name "Learning result  ReOr 02" ; schema:position 2 ; schema:description "Sie kennen wesentliche Teile des Programmiermodells der x86-Prozessoren und sind in der Lage, kleinere Algorithmen mit einfachen Maschinenbefehlen der Prozessoren zu programmieren."@de ; schema:additionalType </v>
      </c>
      <c r="H57" s="18" t="s">
        <v>1062</v>
      </c>
      <c r="I57" s="18" t="s">
        <v>1064</v>
      </c>
      <c r="J57" t="str">
        <f t="shared" si="5"/>
        <v>module:SubjectMatterCompetence , module:BloomTax_Understand .</v>
      </c>
      <c r="K57" t="s">
        <v>895</v>
      </c>
      <c r="L57" t="str">
        <f t="shared" si="3"/>
        <v>module:ReOr module:about_LResults module:LResults_ReOr . module:LResults_ReOr a schema:ItemList ; schema:identifier "Results" ; schema:name "Lernergebnisse ReOr" ; schema:itemListElement module:LResult02_ReOr . module:LResult02_ReOr a schema:ListItem ; schema:name "Learning result  ReOr 02" ; schema:position 2 ; schema:description "Sie kennen wesentliche Teile des Programmiermodells der x86-Prozessoren und sind in der Lage, kleinere Algorithmen mit einfachen Maschinenbefehlen der Prozessoren zu programmieren."@de ; schema:additionalType module:SubjectMatterCompetence , module:BloomTax_Understand .</v>
      </c>
      <c r="M57" t="s">
        <v>895</v>
      </c>
    </row>
    <row r="58" spans="1:13" x14ac:dyDescent="0.35">
      <c r="A58" s="11" t="str">
        <f t="shared" si="4"/>
        <v>module:ReOr</v>
      </c>
      <c r="B58" s="4" t="s">
        <v>501</v>
      </c>
      <c r="C58" s="4">
        <v>3</v>
      </c>
      <c r="D58" s="4" t="str">
        <f t="shared" si="0"/>
        <v>03</v>
      </c>
      <c r="E58" s="25" t="s">
        <v>725</v>
      </c>
      <c r="F58" t="s">
        <v>1188</v>
      </c>
      <c r="G58" t="str">
        <f t="shared" si="1"/>
        <v xml:space="preserve">module:ReOr module:about_LResults module:LResults_ReOr . module:LResults_ReOr a schema:ItemList ; schema:identifier "Results" ; schema:name "Lernergebnisse ReOr" ; schema:itemListElement module:LResult03_ReOr . module:LResult03_ReOr a schema:ListItem ; schema:name "Learning result  ReOr 03" ; schema:position 3 ; schema:description "Die Studierenden verstehen elementare rechnerinterne Abläufe und erkennen den Zusammenhang zwischen Rechnerarchitektur und Rechnerorganisation einerseits und der Rechenleistung andererseits."@de ; schema:additionalType </v>
      </c>
      <c r="H58" s="18" t="s">
        <v>1062</v>
      </c>
      <c r="I58" s="18" t="s">
        <v>1064</v>
      </c>
      <c r="J58" t="str">
        <f t="shared" si="5"/>
        <v>module:SubjectMatterCompetence , module:BloomTax_Understand .</v>
      </c>
      <c r="K58" t="s">
        <v>895</v>
      </c>
      <c r="L58" t="str">
        <f t="shared" si="3"/>
        <v>module:ReOr module:about_LResults module:LResults_ReOr . module:LResults_ReOr a schema:ItemList ; schema:identifier "Results" ; schema:name "Lernergebnisse ReOr" ; schema:itemListElement module:LResult03_ReOr . module:LResult03_ReOr a schema:ListItem ; schema:name "Learning result  ReOr 03" ; schema:position 3 ; schema:description "Die Studierenden verstehen elementare rechnerinterne Abläufe und erkennen den Zusammenhang zwischen Rechnerarchitektur und Rechnerorganisation einerseits und der Rechenleistung andererseits."@de ; schema:additionalType module:SubjectMatterCompetence , module:BloomTax_Understand .</v>
      </c>
      <c r="M58" t="s">
        <v>895</v>
      </c>
    </row>
    <row r="59" spans="1:13" x14ac:dyDescent="0.35">
      <c r="A59" s="11" t="str">
        <f t="shared" si="4"/>
        <v>module:ReOr</v>
      </c>
      <c r="B59" s="4" t="s">
        <v>501</v>
      </c>
      <c r="C59" s="4">
        <v>4</v>
      </c>
      <c r="D59" s="4" t="str">
        <f t="shared" si="0"/>
        <v>04</v>
      </c>
      <c r="E59" s="25" t="s">
        <v>725</v>
      </c>
      <c r="F59" t="s">
        <v>1189</v>
      </c>
      <c r="G59" t="str">
        <f t="shared" si="1"/>
        <v xml:space="preserve">module:ReOr module:about_LResults module:LResults_ReOr . module:LResults_ReOr a schema:ItemList ; schema:identifier "Results" ; schema:name "Lernergebnisse ReOr" ; schema:itemListElement module:LResult04_ReOr . module:LResult04_ReOr a schema:ListItem ; schema:name "Learning result  ReOr 04" ; schema:position 4 ; schema:description "Sie begreifen die Funktionseinheiten eines Rechners als sequentiell arbeitende Funktionsblöcke und können deren grundsätzliche Funktionen auf Basis einfacher Zustandsmaschinen darstellen. "@de ; schema:additionalType </v>
      </c>
      <c r="H59" s="18" t="s">
        <v>1062</v>
      </c>
      <c r="I59" s="18" t="s">
        <v>1064</v>
      </c>
      <c r="J59" t="str">
        <f t="shared" si="5"/>
        <v>module:SubjectMatterCompetence , module:BloomTax_Understand .</v>
      </c>
      <c r="K59" t="s">
        <v>895</v>
      </c>
      <c r="L59" t="str">
        <f t="shared" si="3"/>
        <v>module:ReOr module:about_LResults module:LResults_ReOr . module:LResults_ReOr a schema:ItemList ; schema:identifier "Results" ; schema:name "Lernergebnisse ReOr" ; schema:itemListElement module:LResult04_ReOr . module:LResult04_ReOr a schema:ListItem ; schema:name "Learning result  ReOr 04" ; schema:position 4 ; schema:description "Sie begreifen die Funktionseinheiten eines Rechners als sequentiell arbeitende Funktionsblöcke und können deren grundsätzliche Funktionen auf Basis einfacher Zustandsmaschinen darstellen. "@de ; schema:additionalType module:SubjectMatterCompetence , module:BloomTax_Understand .</v>
      </c>
      <c r="M59" t="s">
        <v>895</v>
      </c>
    </row>
    <row r="60" spans="1:13" x14ac:dyDescent="0.35">
      <c r="A60" s="11" t="str">
        <f t="shared" si="4"/>
        <v>module:MGMD</v>
      </c>
      <c r="B60" s="4" t="s">
        <v>496</v>
      </c>
      <c r="C60" s="4">
        <v>1</v>
      </c>
      <c r="D60" s="4" t="str">
        <f t="shared" si="0"/>
        <v>01</v>
      </c>
      <c r="E60" s="25" t="s">
        <v>725</v>
      </c>
      <c r="F60" t="s">
        <v>1199</v>
      </c>
      <c r="G60" t="str">
        <f t="shared" si="1"/>
        <v xml:space="preserve">module:MGMD module:about_LResults module:LResults_MGMD . module:LResults_MGMD a schema:ItemList ; schema:identifier "Results" ; schema:name "Lernergebnisse MGMD" ; schema:itemListElement module:LResult01_MGMD . module:LResult01_MGMD a schema:ListItem ; schema:name "Learning result  MGMD 01" ; schema:position 1 ; schema:description "Die Studierenden kennen die Grundlagen der Gestaltung visueller Medien (Typographie/ Schriftgestaltung, Farbe/Licht, Komposition/ Form/Layout, Raum/Zeit- und Bewegung)."@de ; schema:additionalType </v>
      </c>
      <c r="H60" s="18" t="s">
        <v>1062</v>
      </c>
      <c r="I60" s="18" t="s">
        <v>1065</v>
      </c>
      <c r="J60" t="str">
        <f t="shared" si="5"/>
        <v>module:SubjectMatterCompetence , module:BloomTax_Remember .</v>
      </c>
      <c r="K60" t="s">
        <v>895</v>
      </c>
      <c r="L60" t="str">
        <f t="shared" si="3"/>
        <v>module:MGMD module:about_LResults module:LResults_MGMD . module:LResults_MGMD a schema:ItemList ; schema:identifier "Results" ; schema:name "Lernergebnisse MGMD" ; schema:itemListElement module:LResult01_MGMD . module:LResult01_MGMD a schema:ListItem ; schema:name "Learning result  MGMD 01" ; schema:position 1 ; schema:description "Die Studierenden kennen die Grundlagen der Gestaltung visueller Medien (Typographie/ Schriftgestaltung, Farbe/Licht, Komposition/ Form/Layout, Raum/Zeit- und Bewegung)."@de ; schema:additionalType module:SubjectMatterCompetence , module:BloomTax_Remember .</v>
      </c>
      <c r="M60" t="s">
        <v>895</v>
      </c>
    </row>
    <row r="61" spans="1:13" x14ac:dyDescent="0.35">
      <c r="A61" s="11" t="str">
        <f t="shared" si="4"/>
        <v>module:MGMD</v>
      </c>
      <c r="B61" s="4" t="s">
        <v>496</v>
      </c>
      <c r="C61" s="4">
        <v>2</v>
      </c>
      <c r="D61" s="4" t="str">
        <f t="shared" si="0"/>
        <v>02</v>
      </c>
      <c r="E61" s="25" t="s">
        <v>725</v>
      </c>
      <c r="F61" t="s">
        <v>1200</v>
      </c>
      <c r="G61" t="str">
        <f t="shared" si="1"/>
        <v xml:space="preserve">module:MGMD module:about_LResults module:LResults_MGMD . module:LResults_MGMD a schema:ItemList ; schema:identifier "Results" ; schema:name "Lernergebnisse MGMD" ; schema:itemListElement module:LResult02_MGMD . module:LResult02_MGMD a schema:ListItem ; schema:name "Learning result  MGMD 02" ; schema:position 2 ; schema:description "Basierend auf diesen Kompetenzen haben die Studierenden die Fähigkeit zum zielbewussten und ästhetisch reflektierten Einsatz bildnerischer Mittel für die Gestaltung von Print- und Bildschirmmedien."@de ; schema:additionalType </v>
      </c>
      <c r="H61" s="18" t="s">
        <v>1062</v>
      </c>
      <c r="I61" s="18" t="s">
        <v>1064</v>
      </c>
      <c r="J61" t="str">
        <f t="shared" si="5"/>
        <v>module:SubjectMatterCompetence , module:BloomTax_Understand .</v>
      </c>
      <c r="K61" t="s">
        <v>895</v>
      </c>
      <c r="L61" t="str">
        <f t="shared" si="3"/>
        <v>module:MGMD module:about_LResults module:LResults_MGMD . module:LResults_MGMD a schema:ItemList ; schema:identifier "Results" ; schema:name "Lernergebnisse MGMD" ; schema:itemListElement module:LResult02_MGMD . module:LResult02_MGMD a schema:ListItem ; schema:name "Learning result  MGMD 02" ; schema:position 2 ; schema:description "Basierend auf diesen Kompetenzen haben die Studierenden die Fähigkeit zum zielbewussten und ästhetisch reflektierten Einsatz bildnerischer Mittel für die Gestaltung von Print- und Bildschirmmedien."@de ; schema:additionalType module:SubjectMatterCompetence , module:BloomTax_Understand .</v>
      </c>
      <c r="M61" t="s">
        <v>895</v>
      </c>
    </row>
    <row r="62" spans="1:13" x14ac:dyDescent="0.35">
      <c r="A62" s="11" t="str">
        <f t="shared" si="4"/>
        <v>module:MGMD</v>
      </c>
      <c r="B62" s="4" t="s">
        <v>496</v>
      </c>
      <c r="C62" s="4">
        <v>3</v>
      </c>
      <c r="D62" s="4" t="str">
        <f t="shared" si="0"/>
        <v>03</v>
      </c>
      <c r="E62" s="25" t="s">
        <v>725</v>
      </c>
      <c r="F62" t="s">
        <v>1201</v>
      </c>
      <c r="G62" t="str">
        <f t="shared" si="1"/>
        <v xml:space="preserve">module:MGMD module:about_LResults module:LResults_MGMD . module:LResults_MGMD a schema:ItemList ; schema:identifier "Results" ; schema:name "Lernergebnisse MGMD" ; schema:itemListElement module:LResult03_MGMD . module:LResult03_MGMD a schema:ListItem ; schema:name "Learning result  MGMD 03" ; schema:position 3 ; schema:description "Dazu beherrschen die Studierenden die Funktionen einschlägiger Softwarelösungen zur kreativen Bild- und Grafikbearbeitung."@de ; schema:additionalType </v>
      </c>
      <c r="H62" s="18" t="s">
        <v>1062</v>
      </c>
      <c r="I62" s="18" t="s">
        <v>1066</v>
      </c>
      <c r="J62" t="str">
        <f t="shared" si="5"/>
        <v>module:SubjectMatterCompetence , module:BloomTax_Apply .</v>
      </c>
      <c r="K62" t="s">
        <v>895</v>
      </c>
      <c r="L62" t="str">
        <f t="shared" si="3"/>
        <v>module:MGMD module:about_LResults module:LResults_MGMD . module:LResults_MGMD a schema:ItemList ; schema:identifier "Results" ; schema:name "Lernergebnisse MGMD" ; schema:itemListElement module:LResult03_MGMD . module:LResult03_MGMD a schema:ListItem ; schema:name "Learning result  MGMD 03" ; schema:position 3 ; schema:description "Dazu beherrschen die Studierenden die Funktionen einschlägiger Softwarelösungen zur kreativen Bild- und Grafikbearbeitung."@de ; schema:additionalType module:SubjectMatterCompetence , module:BloomTax_Apply .</v>
      </c>
      <c r="M62" t="s">
        <v>895</v>
      </c>
    </row>
    <row r="63" spans="1:13" x14ac:dyDescent="0.35">
      <c r="A63" s="11" t="str">
        <f t="shared" si="4"/>
        <v>module:MGMD</v>
      </c>
      <c r="B63" s="4" t="s">
        <v>496</v>
      </c>
      <c r="C63" s="4">
        <v>4</v>
      </c>
      <c r="D63" s="4" t="str">
        <f t="shared" si="0"/>
        <v>04</v>
      </c>
      <c r="E63" s="25" t="s">
        <v>725</v>
      </c>
      <c r="F63" t="s">
        <v>1202</v>
      </c>
      <c r="G63" t="str">
        <f t="shared" si="1"/>
        <v xml:space="preserve">module:MGMD module:about_LResults module:LResults_MGMD . module:LResults_MGMD a schema:ItemList ; schema:identifier "Results" ; schema:name "Lernergebnisse MGMD" ; schema:itemListElement module:LResult04_MGMD . module:LResult04_MGMD a schema:ListItem ; schema:name "Learning result  MGMD 04" ; schema:position 4 ; schema:description "Die Studierenden kennen die Grundlagen der Wahrnehmungstheorie."@de ; schema:additionalType </v>
      </c>
      <c r="H63" s="18" t="s">
        <v>1062</v>
      </c>
      <c r="I63" s="18" t="s">
        <v>1065</v>
      </c>
      <c r="J63" t="str">
        <f t="shared" si="5"/>
        <v>module:SubjectMatterCompetence , module:BloomTax_Remember .</v>
      </c>
      <c r="K63" t="s">
        <v>895</v>
      </c>
      <c r="L63" t="str">
        <f t="shared" si="3"/>
        <v>module:MGMD module:about_LResults module:LResults_MGMD . module:LResults_MGMD a schema:ItemList ; schema:identifier "Results" ; schema:name "Lernergebnisse MGMD" ; schema:itemListElement module:LResult04_MGMD . module:LResult04_MGMD a schema:ListItem ; schema:name "Learning result  MGMD 04" ; schema:position 4 ; schema:description "Die Studierenden kennen die Grundlagen der Wahrnehmungstheorie."@de ; schema:additionalType module:SubjectMatterCompetence , module:BloomTax_Remember .</v>
      </c>
      <c r="M63" t="s">
        <v>895</v>
      </c>
    </row>
    <row r="64" spans="1:13" x14ac:dyDescent="0.35">
      <c r="A64" s="11" t="str">
        <f t="shared" si="4"/>
        <v>module:MIK3</v>
      </c>
      <c r="B64" s="4" t="s">
        <v>490</v>
      </c>
      <c r="C64" s="4">
        <v>1</v>
      </c>
      <c r="D64" s="4" t="str">
        <f t="shared" si="0"/>
        <v>01</v>
      </c>
      <c r="E64" s="25" t="s">
        <v>725</v>
      </c>
      <c r="F64" t="s">
        <v>1212</v>
      </c>
      <c r="G64" t="str">
        <f t="shared" si="1"/>
        <v xml:space="preserve">module:MIK3 module:about_LResults module:LResults_MIK3 . module:LResults_MIK3 a schema:ItemList ; schema:identifier "Results" ; schema:name "Lernergebnisse MIK3" ; schema:itemListElement module:LResult01_MIK3 . module:LResult01_MIK3 a schema:ListItem ; schema:name "Learning result  MIK3 01" ; schema:position 1 ; schema:description "Die Studierenden sind mit den Grundbegriffen der Wahrscheinlichkeitsrechnung vertraut."@de ; schema:additionalType </v>
      </c>
      <c r="H64" s="18" t="s">
        <v>1062</v>
      </c>
      <c r="I64" s="18" t="s">
        <v>1065</v>
      </c>
      <c r="J64" t="str">
        <f t="shared" si="5"/>
        <v>module:SubjectMatterCompetence , module:BloomTax_Remember .</v>
      </c>
      <c r="K64" t="s">
        <v>895</v>
      </c>
      <c r="L64" t="str">
        <f t="shared" si="3"/>
        <v>module:MIK3 module:about_LResults module:LResults_MIK3 . module:LResults_MIK3 a schema:ItemList ; schema:identifier "Results" ; schema:name "Lernergebnisse MIK3" ; schema:itemListElement module:LResult01_MIK3 . module:LResult01_MIK3 a schema:ListItem ; schema:name "Learning result  MIK3 01" ; schema:position 1 ; schema:description "Die Studierenden sind mit den Grundbegriffen der Wahrscheinlichkeitsrechnung vertraut."@de ; schema:additionalType module:SubjectMatterCompetence , module:BloomTax_Remember .</v>
      </c>
      <c r="M64" t="s">
        <v>895</v>
      </c>
    </row>
    <row r="65" spans="1:13" x14ac:dyDescent="0.35">
      <c r="A65" s="11" t="str">
        <f t="shared" si="4"/>
        <v>module:DBIK</v>
      </c>
      <c r="B65" s="4" t="s">
        <v>481</v>
      </c>
      <c r="C65" s="4">
        <v>1</v>
      </c>
      <c r="D65" s="4" t="str">
        <f t="shared" si="0"/>
        <v>01</v>
      </c>
      <c r="E65" s="25" t="s">
        <v>725</v>
      </c>
      <c r="F65" t="s">
        <v>1220</v>
      </c>
      <c r="G65" t="str">
        <f t="shared" si="1"/>
        <v xml:space="preserve">module:DBIK module:about_LResults module:LResults_DBIK . module:LResults_DBIK a schema:ItemList ; schema:identifier "Results" ; schema:name "Lernergebnisse DBIK" ; schema:itemListElement module:LResult01_DBIK . module:LResult01_DBIK a schema:ListItem ; schema:name "Learning result  DBIK 01" ; schema:position 1 ; schema:description "Die Studierenden kennen und verstehen die Grundkonzepte von Datenbanksystemen. Sie haben das Grundwissen, um für gegebene Anforderungen zu entscheiden, ob der Einsatz eines DBS sinnvoll ist und ggf. auch auf welchem Datenmodell das DBMS basieren sollte."@de ; schema:additionalType </v>
      </c>
      <c r="H65" s="18" t="s">
        <v>1062</v>
      </c>
      <c r="I65" s="18" t="s">
        <v>1064</v>
      </c>
      <c r="J65" t="str">
        <f t="shared" si="5"/>
        <v>module:SubjectMatterCompetence , module:BloomTax_Understand .</v>
      </c>
      <c r="K65" t="s">
        <v>895</v>
      </c>
      <c r="L65" t="str">
        <f t="shared" si="3"/>
        <v>module:DBIK module:about_LResults module:LResults_DBIK . module:LResults_DBIK a schema:ItemList ; schema:identifier "Results" ; schema:name "Lernergebnisse DBIK" ; schema:itemListElement module:LResult01_DBIK . module:LResult01_DBIK a schema:ListItem ; schema:name "Learning result  DBIK 01" ; schema:position 1 ; schema:description "Die Studierenden kennen und verstehen die Grundkonzepte von Datenbanksystemen. Sie haben das Grundwissen, um für gegebene Anforderungen zu entscheiden, ob der Einsatz eines DBS sinnvoll ist und ggf. auch auf welchem Datenmodell das DBMS basieren sollte."@de ; schema:additionalType module:SubjectMatterCompetence , module:BloomTax_Understand .</v>
      </c>
      <c r="M65" t="s">
        <v>895</v>
      </c>
    </row>
    <row r="66" spans="1:13" x14ac:dyDescent="0.35">
      <c r="A66" s="11" t="str">
        <f t="shared" si="4"/>
        <v>module:DBIK</v>
      </c>
      <c r="B66" s="4" t="s">
        <v>481</v>
      </c>
      <c r="C66" s="4">
        <v>2</v>
      </c>
      <c r="D66" s="4" t="str">
        <f t="shared" si="0"/>
        <v>02</v>
      </c>
      <c r="E66" s="25" t="s">
        <v>725</v>
      </c>
      <c r="F66" t="s">
        <v>1221</v>
      </c>
      <c r="G66" t="str">
        <f t="shared" si="1"/>
        <v xml:space="preserve">module:DBIK module:about_LResults module:LResults_DBIK . module:LResults_DBIK a schema:ItemList ; schema:identifier "Results" ; schema:name "Lernergebnisse DBIK" ; schema:itemListElement module:LResult02_DBIK . module:LResult02_DBIK a schema:ListItem ; schema:name "Learning result  DBIK 02" ; schema:position 2 ; schema:description "Die Studierenden können eine relationale Datenbank für einen gegebenen Anwendungsbereich entwickeln, d.h. modellieren, in ein relationales Modell umsetzen, normalisieren und mit Hilfe von SQL realisieren. Ebenso können sie eine existierende relationale Datenbank nutzen und in ihrer Struktur analysieren."@de ; schema:additionalType </v>
      </c>
      <c r="H66" s="18" t="s">
        <v>1062</v>
      </c>
      <c r="I66" s="18" t="s">
        <v>1066</v>
      </c>
      <c r="J66" t="str">
        <f t="shared" si="5"/>
        <v>module:SubjectMatterCompetence , module:BloomTax_Apply .</v>
      </c>
      <c r="K66" t="s">
        <v>895</v>
      </c>
      <c r="L66" t="str">
        <f t="shared" si="3"/>
        <v>module:DBIK module:about_LResults module:LResults_DBIK . module:LResults_DBIK a schema:ItemList ; schema:identifier "Results" ; schema:name "Lernergebnisse DBIK" ; schema:itemListElement module:LResult02_DBIK . module:LResult02_DBIK a schema:ListItem ; schema:name "Learning result  DBIK 02" ; schema:position 2 ; schema:description "Die Studierenden können eine relationale Datenbank für einen gegebenen Anwendungsbereich entwickeln, d.h. modellieren, in ein relationales Modell umsetzen, normalisieren und mit Hilfe von SQL realisieren. Ebenso können sie eine existierende relationale Datenbank nutzen und in ihrer Struktur analysieren."@de ; schema:additionalType module:SubjectMatterCompetence , module:BloomTax_Apply .</v>
      </c>
      <c r="M66" t="s">
        <v>895</v>
      </c>
    </row>
    <row r="67" spans="1:13" x14ac:dyDescent="0.35">
      <c r="A67" s="11" t="str">
        <f t="shared" si="4"/>
        <v>module:DBIK</v>
      </c>
      <c r="B67" s="4" t="s">
        <v>481</v>
      </c>
      <c r="C67" s="4">
        <v>3</v>
      </c>
      <c r="D67" s="4" t="str">
        <f t="shared" si="0"/>
        <v>03</v>
      </c>
      <c r="E67" s="25" t="s">
        <v>725</v>
      </c>
      <c r="F67" t="s">
        <v>1222</v>
      </c>
      <c r="G67" t="str">
        <f t="shared" ref="G67:G130" si="6">_xlfn.CONCAT(A67," module:about_LResults module:LResults_",B67," . module:LResults_",B67," a schema:ItemList ; schema:identifier ",E67,"Results",E67," ; schema:name ",E67,"Lernergebnisse ",B67,E67," ; schema:itemListElement module:LResult",D67,"_",B67," . module:LResult",D67,"_",B67," a schema:ListItem ; schema:name ",E67,"Learning result  ",B67," ",D67,E67," ; schema:position ",C67," ; schema:description ",E67,F67,E67,"@de ; schema:additionalType ")</f>
        <v xml:space="preserve">module:DBIK module:about_LResults module:LResults_DBIK . module:LResults_DBIK a schema:ItemList ; schema:identifier "Results" ; schema:name "Lernergebnisse DBIK" ; schema:itemListElement module:LResult03_DBIK . module:LResult03_DBIK a schema:ListItem ; schema:name "Learning result  DBIK 03" ; schema:position 3 ; schema:description "Die Studierenden kennen verschiedene Formen der Anbindung relationaler Datenbanken an Anwendungsprogramme mit ihren Unterschieden sowie Vor- und Nachteilen.  "@de ; schema:additionalType </v>
      </c>
      <c r="H67" s="18" t="s">
        <v>1062</v>
      </c>
      <c r="I67" s="18" t="s">
        <v>1065</v>
      </c>
      <c r="J67" t="str">
        <f t="shared" si="5"/>
        <v>module:SubjectMatterCompetence , module:BloomTax_Remember .</v>
      </c>
      <c r="K67" t="s">
        <v>895</v>
      </c>
      <c r="L67" t="str">
        <f t="shared" ref="L67:L130" si="7">_xlfn.CONCAT(G67,J67)</f>
        <v>module:DBIK module:about_LResults module:LResults_DBIK . module:LResults_DBIK a schema:ItemList ; schema:identifier "Results" ; schema:name "Lernergebnisse DBIK" ; schema:itemListElement module:LResult03_DBIK . module:LResult03_DBIK a schema:ListItem ; schema:name "Learning result  DBIK 03" ; schema:position 3 ; schema:description "Die Studierenden kennen verschiedene Formen der Anbindung relationaler Datenbanken an Anwendungsprogramme mit ihren Unterschieden sowie Vor- und Nachteilen.  "@de ; schema:additionalType module:SubjectMatterCompetence , module:BloomTax_Remember .</v>
      </c>
      <c r="M67" t="s">
        <v>895</v>
      </c>
    </row>
    <row r="68" spans="1:13" x14ac:dyDescent="0.35">
      <c r="A68" s="11" t="str">
        <f t="shared" si="4"/>
        <v>module:BSRN</v>
      </c>
      <c r="B68" s="4" t="s">
        <v>475</v>
      </c>
      <c r="C68" s="4">
        <v>1</v>
      </c>
      <c r="D68" s="4" t="str">
        <f t="shared" si="0"/>
        <v>01</v>
      </c>
      <c r="E68" s="25" t="s">
        <v>725</v>
      </c>
      <c r="F68" t="s">
        <v>1232</v>
      </c>
      <c r="G68" t="str">
        <f t="shared" si="6"/>
        <v xml:space="preserve">module:BSRN module:about_LResults module:LResults_BSRN . module:LResults_BSRN a schema:ItemList ; schema:identifier "Results" ; schema:name "Lernergebnisse BSRN" ; schema:itemListElement module:LResult01_BSRN . module:LResult01_BSRN a schema:ListItem ; schema:name "Learning result  BSRN 01" ; schema:position 1 ; schema:description "Die Studierenden verfügen über vertiefte Kenntnisse der Betriebssystem-Programmierung."@de ; schema:additionalType </v>
      </c>
      <c r="H68" s="18" t="s">
        <v>1062</v>
      </c>
      <c r="I68" s="18" t="s">
        <v>1065</v>
      </c>
      <c r="J68" t="str">
        <f t="shared" si="5"/>
        <v>module:SubjectMatterCompetence , module:BloomTax_Remember .</v>
      </c>
      <c r="K68" t="s">
        <v>895</v>
      </c>
      <c r="L68" t="str">
        <f t="shared" si="7"/>
        <v>module:BSRN module:about_LResults module:LResults_BSRN . module:LResults_BSRN a schema:ItemList ; schema:identifier "Results" ; schema:name "Lernergebnisse BSRN" ; schema:itemListElement module:LResult01_BSRN . module:LResult01_BSRN a schema:ListItem ; schema:name "Learning result  BSRN 01" ; schema:position 1 ; schema:description "Die Studierenden verfügen über vertiefte Kenntnisse der Betriebssystem-Programmierung."@de ; schema:additionalType module:SubjectMatterCompetence , module:BloomTax_Remember .</v>
      </c>
      <c r="M68" t="s">
        <v>895</v>
      </c>
    </row>
    <row r="69" spans="1:13" x14ac:dyDescent="0.35">
      <c r="A69" s="11" t="str">
        <f t="shared" si="4"/>
        <v>module:BSRN</v>
      </c>
      <c r="B69" s="4" t="s">
        <v>475</v>
      </c>
      <c r="C69" s="4">
        <v>2</v>
      </c>
      <c r="D69" s="4" t="str">
        <f t="shared" ref="D69:D132" si="8">IF(C69&lt;10,_xlfn.CONCAT(0,C69),C69)</f>
        <v>02</v>
      </c>
      <c r="E69" s="25" t="s">
        <v>725</v>
      </c>
      <c r="F69" t="s">
        <v>1233</v>
      </c>
      <c r="G69" t="str">
        <f t="shared" si="6"/>
        <v xml:space="preserve">module:BSRN module:about_LResults module:LResults_BSRN . module:LResults_BSRN a schema:ItemList ; schema:identifier "Results" ; schema:name "Lernergebnisse BSRN" ; schema:itemListElement module:LResult02_BSRN . module:LResult02_BSRN a schema:ListItem ; schema:name "Learning result  BSRN 02" ; schema:position 2 ; schema:description "Sie sind in der Lage, auf Basis von Performance-Überlegungen, adäquate Programmlösungen zu konzipieren und zu implementieren."@de ; schema:additionalType </v>
      </c>
      <c r="H69" s="18" t="s">
        <v>1062</v>
      </c>
      <c r="I69" s="18" t="s">
        <v>1066</v>
      </c>
      <c r="J69" t="str">
        <f t="shared" si="5"/>
        <v>module:SubjectMatterCompetence , module:BloomTax_Apply .</v>
      </c>
      <c r="K69" t="s">
        <v>895</v>
      </c>
      <c r="L69" t="str">
        <f t="shared" si="7"/>
        <v>module:BSRN module:about_LResults module:LResults_BSRN . module:LResults_BSRN a schema:ItemList ; schema:identifier "Results" ; schema:name "Lernergebnisse BSRN" ; schema:itemListElement module:LResult02_BSRN . module:LResult02_BSRN a schema:ListItem ; schema:name "Learning result  BSRN 02" ; schema:position 2 ; schema:description "Sie sind in der Lage, auf Basis von Performance-Überlegungen, adäquate Programmlösungen zu konzipieren und zu implementieren."@de ; schema:additionalType module:SubjectMatterCompetence , module:BloomTax_Apply .</v>
      </c>
      <c r="M69" t="s">
        <v>895</v>
      </c>
    </row>
    <row r="70" spans="1:13" x14ac:dyDescent="0.35">
      <c r="A70" s="11" t="str">
        <f t="shared" si="4"/>
        <v>module:BSRN</v>
      </c>
      <c r="B70" s="4" t="s">
        <v>475</v>
      </c>
      <c r="C70" s="4">
        <v>3</v>
      </c>
      <c r="D70" s="4" t="str">
        <f t="shared" si="8"/>
        <v>03</v>
      </c>
      <c r="E70" s="25" t="s">
        <v>725</v>
      </c>
      <c r="F70" t="s">
        <v>1234</v>
      </c>
      <c r="G70" t="str">
        <f t="shared" si="6"/>
        <v xml:space="preserve">module:BSRN module:about_LResults module:LResults_BSRN . module:LResults_BSRN a schema:ItemList ; schema:identifier "Results" ; schema:name "Lernergebnisse BSRN" ; schema:itemListElement module:LResult03_BSRN . module:LResult03_BSRN a schema:ListItem ; schema:name "Learning result  BSRN 03" ; schema:position 3 ; schema:description "Die Studierenden kennen grundlegende Konzepte und Technologien moderner Rechnernetze."@de ; schema:additionalType </v>
      </c>
      <c r="H70" s="18" t="s">
        <v>1062</v>
      </c>
      <c r="I70" s="18" t="s">
        <v>1065</v>
      </c>
      <c r="J70" t="str">
        <f t="shared" si="5"/>
        <v>module:SubjectMatterCompetence , module:BloomTax_Remember .</v>
      </c>
      <c r="K70" t="s">
        <v>895</v>
      </c>
      <c r="L70" t="str">
        <f t="shared" si="7"/>
        <v>module:BSRN module:about_LResults module:LResults_BSRN . module:LResults_BSRN a schema:ItemList ; schema:identifier "Results" ; schema:name "Lernergebnisse BSRN" ; schema:itemListElement module:LResult03_BSRN . module:LResult03_BSRN a schema:ListItem ; schema:name "Learning result  BSRN 03" ; schema:position 3 ; schema:description "Die Studierenden kennen grundlegende Konzepte und Technologien moderner Rechnernetze."@de ; schema:additionalType module:SubjectMatterCompetence , module:BloomTax_Remember .</v>
      </c>
      <c r="M70" t="s">
        <v>895</v>
      </c>
    </row>
    <row r="71" spans="1:13" x14ac:dyDescent="0.35">
      <c r="A71" s="11" t="str">
        <f t="shared" si="4"/>
        <v>module:BSRN</v>
      </c>
      <c r="B71" s="4" t="s">
        <v>475</v>
      </c>
      <c r="C71" s="4">
        <v>4</v>
      </c>
      <c r="D71" s="4" t="str">
        <f t="shared" si="8"/>
        <v>04</v>
      </c>
      <c r="E71" s="25" t="s">
        <v>725</v>
      </c>
      <c r="F71" t="s">
        <v>1235</v>
      </c>
      <c r="G71" t="str">
        <f t="shared" si="6"/>
        <v xml:space="preserve">module:BSRN module:about_LResults module:LResults_BSRN . module:LResults_BSRN a schema:ItemList ; schema:identifier "Results" ; schema:name "Lernergebnisse BSRN" ; schema:itemListElement module:LResult04_BSRN . module:LResult04_BSRN a schema:ListItem ; schema:name "Learning result  BSRN 04" ; schema:position 4 ; schema:description "Sie verstehen ausgewählte Protokolle im Detail und können die Vor- und Nachteile verschiedener Netzwerkalternativen beurteilen."@de ; schema:additionalType </v>
      </c>
      <c r="H71" s="18" t="s">
        <v>1062</v>
      </c>
      <c r="I71" s="18" t="s">
        <v>1064</v>
      </c>
      <c r="J71" t="str">
        <f t="shared" si="5"/>
        <v>module:SubjectMatterCompetence , module:BloomTax_Understand .</v>
      </c>
      <c r="K71" t="s">
        <v>895</v>
      </c>
      <c r="L71" t="str">
        <f t="shared" si="7"/>
        <v>module:BSRN module:about_LResults module:LResults_BSRN . module:LResults_BSRN a schema:ItemList ; schema:identifier "Results" ; schema:name "Lernergebnisse BSRN" ; schema:itemListElement module:LResult04_BSRN . module:LResult04_BSRN a schema:ListItem ; schema:name "Learning result  BSRN 04" ; schema:position 4 ; schema:description "Sie verstehen ausgewählte Protokolle im Detail und können die Vor- und Nachteile verschiedener Netzwerkalternativen beurteilen."@de ; schema:additionalType module:SubjectMatterCompetence , module:BloomTax_Understand .</v>
      </c>
      <c r="M71" t="s">
        <v>895</v>
      </c>
    </row>
    <row r="72" spans="1:13" x14ac:dyDescent="0.35">
      <c r="A72" s="11" t="str">
        <f t="shared" si="4"/>
        <v>module:BSRN</v>
      </c>
      <c r="B72" s="4" t="s">
        <v>475</v>
      </c>
      <c r="C72" s="4">
        <v>5</v>
      </c>
      <c r="D72" s="4" t="str">
        <f t="shared" si="8"/>
        <v>05</v>
      </c>
      <c r="E72" s="25" t="s">
        <v>725</v>
      </c>
      <c r="F72" t="s">
        <v>1236</v>
      </c>
      <c r="G72" t="str">
        <f t="shared" si="6"/>
        <v xml:space="preserve">module:BSRN module:about_LResults module:LResults_BSRN . module:LResults_BSRN a schema:ItemList ; schema:identifier "Results" ; schema:name "Lernergebnisse BSRN" ; schema:itemListElement module:LResult05_BSRN . module:LResult05_BSRN a schema:ListItem ; schema:name "Learning result  BSRN 05" ; schema:position 5 ; schema:description "Sie sind in der Lage, auf Basis von Anwendungsanforderungen ein angemessenes Netzwerk zu konzipieren und verteilte Anwendungen unter Verwendung von Sockets, Threads, Semaphoren etc. performant zu entwerfen und zu implementieren.  "@de ; schema:additionalType </v>
      </c>
      <c r="H72" s="18" t="s">
        <v>1062</v>
      </c>
      <c r="I72" s="18" t="s">
        <v>1066</v>
      </c>
      <c r="J72" t="str">
        <f t="shared" si="5"/>
        <v>module:SubjectMatterCompetence , module:BloomTax_Apply .</v>
      </c>
      <c r="K72" t="s">
        <v>895</v>
      </c>
      <c r="L72" t="str">
        <f t="shared" si="7"/>
        <v>module:BSRN module:about_LResults module:LResults_BSRN . module:LResults_BSRN a schema:ItemList ; schema:identifier "Results" ; schema:name "Lernergebnisse BSRN" ; schema:itemListElement module:LResult05_BSRN . module:LResult05_BSRN a schema:ListItem ; schema:name "Learning result  BSRN 05" ; schema:position 5 ; schema:description "Sie sind in der Lage, auf Basis von Anwendungsanforderungen ein angemessenes Netzwerk zu konzipieren und verteilte Anwendungen unter Verwendung von Sockets, Threads, Semaphoren etc. performant zu entwerfen und zu implementieren.  "@de ; schema:additionalType module:SubjectMatterCompetence , module:BloomTax_Apply .</v>
      </c>
      <c r="M72" t="s">
        <v>895</v>
      </c>
    </row>
    <row r="73" spans="1:13" x14ac:dyDescent="0.35">
      <c r="A73" s="11" t="str">
        <f t="shared" si="4"/>
        <v>module:PIK3</v>
      </c>
      <c r="B73" s="4" t="s">
        <v>466</v>
      </c>
      <c r="C73" s="4">
        <v>1</v>
      </c>
      <c r="D73" s="4" t="str">
        <f t="shared" si="8"/>
        <v>01</v>
      </c>
      <c r="E73" s="25" t="s">
        <v>725</v>
      </c>
      <c r="F73" t="s">
        <v>1242</v>
      </c>
      <c r="G73" t="str">
        <f t="shared" si="6"/>
        <v xml:space="preserve">module:PIK3 module:about_LResults module:LResults_PIK3 . module:LResults_PIK3 a schema:ItemList ; schema:identifier "Results" ; schema:name "Lernergebnisse PIK3" ; schema:itemListElement module:LResult01_PIK3 . module:LResult01_PIK3 a schema:ListItem ; schema:name "Learning result  PIK3 01" ; schema:position 1 ; schema:description "Die Studierenden kennen und verstehen die Konzepte der Prozeduralen und objektorientierten Programmierung, wie sie in den Programmiersprache C und C++ umgesetzt sind."@de ; schema:additionalType </v>
      </c>
      <c r="H73" s="18" t="s">
        <v>1062</v>
      </c>
      <c r="I73" s="18" t="s">
        <v>1064</v>
      </c>
      <c r="J73" t="str">
        <f t="shared" si="5"/>
        <v>module:SubjectMatterCompetence , module:BloomTax_Understand .</v>
      </c>
      <c r="K73" t="s">
        <v>895</v>
      </c>
      <c r="L73" t="str">
        <f t="shared" si="7"/>
        <v>module:PIK3 module:about_LResults module:LResults_PIK3 . module:LResults_PIK3 a schema:ItemList ; schema:identifier "Results" ; schema:name "Lernergebnisse PIK3" ; schema:itemListElement module:LResult01_PIK3 . module:LResult01_PIK3 a schema:ListItem ; schema:name "Learning result  PIK3 01" ; schema:position 1 ; schema:description "Die Studierenden kennen und verstehen die Konzepte der Prozeduralen und objektorientierten Programmierung, wie sie in den Programmiersprache C und C++ umgesetzt sind."@de ; schema:additionalType module:SubjectMatterCompetence , module:BloomTax_Understand .</v>
      </c>
      <c r="M73" t="s">
        <v>895</v>
      </c>
    </row>
    <row r="74" spans="1:13" x14ac:dyDescent="0.35">
      <c r="A74" s="11" t="str">
        <f t="shared" si="4"/>
        <v>module:PIK3</v>
      </c>
      <c r="B74" s="4" t="s">
        <v>466</v>
      </c>
      <c r="C74" s="4">
        <v>2</v>
      </c>
      <c r="D74" s="4" t="str">
        <f t="shared" si="8"/>
        <v>02</v>
      </c>
      <c r="E74" s="25" t="s">
        <v>725</v>
      </c>
      <c r="F74" t="s">
        <v>1243</v>
      </c>
      <c r="G74" t="str">
        <f t="shared" si="6"/>
        <v xml:space="preserve">module:PIK3 module:about_LResults module:LResults_PIK3 . module:LResults_PIK3 a schema:ItemList ; schema:identifier "Results" ; schema:name "Lernergebnisse PIK3" ; schema:itemListElement module:LResult02_PIK3 . module:LResult02_PIK3 a schema:ListItem ; schema:name "Learning result  PIK3 02" ; schema:position 2 ; schema:description "Die Studierenden beherrschen die Syntax beider Programmiersprachen."@de ; schema:additionalType </v>
      </c>
      <c r="H74" s="18" t="s">
        <v>1062</v>
      </c>
      <c r="I74" s="18" t="s">
        <v>1065</v>
      </c>
      <c r="J74" t="str">
        <f t="shared" si="5"/>
        <v>module:SubjectMatterCompetence , module:BloomTax_Remember .</v>
      </c>
      <c r="K74" t="s">
        <v>895</v>
      </c>
      <c r="L74" t="str">
        <f t="shared" si="7"/>
        <v>module:PIK3 module:about_LResults module:LResults_PIK3 . module:LResults_PIK3 a schema:ItemList ; schema:identifier "Results" ; schema:name "Lernergebnisse PIK3" ; schema:itemListElement module:LResult02_PIK3 . module:LResult02_PIK3 a schema:ListItem ; schema:name "Learning result  PIK3 02" ; schema:position 2 ; schema:description "Die Studierenden beherrschen die Syntax beider Programmiersprachen."@de ; schema:additionalType module:SubjectMatterCompetence , module:BloomTax_Remember .</v>
      </c>
      <c r="M74" t="s">
        <v>895</v>
      </c>
    </row>
    <row r="75" spans="1:13" x14ac:dyDescent="0.35">
      <c r="A75" s="11" t="str">
        <f t="shared" si="4"/>
        <v>module:PIK3</v>
      </c>
      <c r="B75" s="4" t="s">
        <v>466</v>
      </c>
      <c r="C75" s="4">
        <v>3</v>
      </c>
      <c r="D75" s="4" t="str">
        <f t="shared" si="8"/>
        <v>03</v>
      </c>
      <c r="E75" s="25" t="s">
        <v>725</v>
      </c>
      <c r="F75" t="s">
        <v>1244</v>
      </c>
      <c r="G75" t="str">
        <f t="shared" si="6"/>
        <v xml:space="preserve">module:PIK3 module:about_LResults module:LResults_PIK3 . module:LResults_PIK3 a schema:ItemList ; schema:identifier "Results" ; schema:name "Lernergebnisse PIK3" ; schema:itemListElement module:LResult03_PIK3 . module:LResult03_PIK3 a schema:ListItem ; schema:name "Learning result  PIK3 03" ; schema:position 3 ; schema:description "Sie sind in der Lage, selbständig Programme in C und C++ zu schreiben und fremde Programme zu lesen und zu modifizieren."@de ; schema:additionalType </v>
      </c>
      <c r="H75" s="18" t="s">
        <v>1062</v>
      </c>
      <c r="I75" s="18" t="s">
        <v>1066</v>
      </c>
      <c r="J75" t="str">
        <f t="shared" si="5"/>
        <v>module:SubjectMatterCompetence , module:BloomTax_Apply .</v>
      </c>
      <c r="K75" t="s">
        <v>895</v>
      </c>
      <c r="L75" t="str">
        <f t="shared" si="7"/>
        <v>module:PIK3 module:about_LResults module:LResults_PIK3 . module:LResults_PIK3 a schema:ItemList ; schema:identifier "Results" ; schema:name "Lernergebnisse PIK3" ; schema:itemListElement module:LResult03_PIK3 . module:LResult03_PIK3 a schema:ListItem ; schema:name "Learning result  PIK3 03" ; schema:position 3 ; schema:description "Sie sind in der Lage, selbständig Programme in C und C++ zu schreiben und fremde Programme zu lesen und zu modifizieren."@de ; schema:additionalType module:SubjectMatterCompetence , module:BloomTax_Apply .</v>
      </c>
      <c r="M75" t="s">
        <v>895</v>
      </c>
    </row>
    <row r="76" spans="1:13" x14ac:dyDescent="0.35">
      <c r="A76" s="11" t="str">
        <f t="shared" si="4"/>
        <v>module:PIK3</v>
      </c>
      <c r="B76" s="4" t="s">
        <v>466</v>
      </c>
      <c r="C76" s="4">
        <v>4</v>
      </c>
      <c r="D76" s="4" t="str">
        <f t="shared" si="8"/>
        <v>04</v>
      </c>
      <c r="E76" s="25" t="s">
        <v>725</v>
      </c>
      <c r="F76" t="s">
        <v>1245</v>
      </c>
      <c r="G76" t="str">
        <f t="shared" si="6"/>
        <v xml:space="preserve">module:PIK3 module:about_LResults module:LResults_PIK3 . module:LResults_PIK3 a schema:ItemList ; schema:identifier "Results" ; schema:name "Lernergebnisse PIK3" ; schema:itemListElement module:LResult04_PIK3 . module:LResult04_PIK3 a schema:ListItem ; schema:name "Learning result  PIK3 04" ; schema:position 4 ; schema:description "Die Studierenden beherrschen die Techniken: Projektorganisation, Editieren, Debuggen und Fehlersuche. Sie können sie beispielhaft in der integrierten Entwicklungsumgebung Visual Studio anwenden. "@de ; schema:additionalType </v>
      </c>
      <c r="H76" s="18" t="s">
        <v>1062</v>
      </c>
      <c r="I76" s="18" t="s">
        <v>1066</v>
      </c>
      <c r="J76" t="str">
        <f t="shared" si="5"/>
        <v>module:SubjectMatterCompetence , module:BloomTax_Apply .</v>
      </c>
      <c r="K76" t="s">
        <v>895</v>
      </c>
      <c r="L76" t="str">
        <f t="shared" si="7"/>
        <v>module:PIK3 module:about_LResults module:LResults_PIK3 . module:LResults_PIK3 a schema:ItemList ; schema:identifier "Results" ; schema:name "Lernergebnisse PIK3" ; schema:itemListElement module:LResult04_PIK3 . module:LResult04_PIK3 a schema:ListItem ; schema:name "Learning result  PIK3 04" ; schema:position 4 ; schema:description "Die Studierenden beherrschen die Techniken: Projektorganisation, Editieren, Debuggen und Fehlersuche. Sie können sie beispielhaft in der integrierten Entwicklungsumgebung Visual Studio anwenden. "@de ; schema:additionalType module:SubjectMatterCompetence , module:BloomTax_Apply .</v>
      </c>
      <c r="M76" t="s">
        <v>895</v>
      </c>
    </row>
    <row r="77" spans="1:13" x14ac:dyDescent="0.35">
      <c r="A77" s="11" t="str">
        <f t="shared" ref="A77:A140" si="9">_xlfn.CONCAT("module:",B77)</f>
        <v>module:GrSi</v>
      </c>
      <c r="B77" s="4" t="s">
        <v>347</v>
      </c>
      <c r="C77" s="4">
        <v>1</v>
      </c>
      <c r="D77" s="4" t="str">
        <f t="shared" si="8"/>
        <v>01</v>
      </c>
      <c r="E77" s="25" t="s">
        <v>725</v>
      </c>
      <c r="F77" t="s">
        <v>1252</v>
      </c>
      <c r="G77" t="str">
        <f t="shared" si="6"/>
        <v xml:space="preserve">module:GrSi module:about_LResults module:LResults_GrSi . module:LResults_GrSi a schema:ItemList ; schema:identifier "Results" ; schema:name "Lernergebnisse GrSi" ; schema:itemListElement module:LResult01_GrSi . module:LResult01_GrSi a schema:ListItem ; schema:name "Learning result  GrSi 01" ; schema:position 1 ; schema:description "Nachdem Studierende das Modul erfolgreich absolviert haben, können sie die wesentlichen Zielsetzungen und Begrifflichkeiten aus der IT Sicherheit (z.B. Sicherheitsaspekte, Risikobegriff, Angreiferszenarien) beschreiben."@de ; schema:additionalType </v>
      </c>
      <c r="H77" s="18" t="s">
        <v>1062</v>
      </c>
      <c r="I77" s="18" t="s">
        <v>1065</v>
      </c>
      <c r="J77" t="str">
        <f t="shared" si="5"/>
        <v>module:SubjectMatterCompetence , module:BloomTax_Remember .</v>
      </c>
      <c r="K77" t="s">
        <v>895</v>
      </c>
      <c r="L77" t="str">
        <f t="shared" si="7"/>
        <v>module:GrSi module:about_LResults module:LResults_GrSi . module:LResults_GrSi a schema:ItemList ; schema:identifier "Results" ; schema:name "Lernergebnisse GrSi" ; schema:itemListElement module:LResult01_GrSi . module:LResult01_GrSi a schema:ListItem ; schema:name "Learning result  GrSi 01" ; schema:position 1 ; schema:description "Nachdem Studierende das Modul erfolgreich absolviert haben, können sie die wesentlichen Zielsetzungen und Begrifflichkeiten aus der IT Sicherheit (z.B. Sicherheitsaspekte, Risikobegriff, Angreiferszenarien) beschreiben."@de ; schema:additionalType module:SubjectMatterCompetence , module:BloomTax_Remember .</v>
      </c>
      <c r="M77" t="s">
        <v>895</v>
      </c>
    </row>
    <row r="78" spans="1:13" x14ac:dyDescent="0.35">
      <c r="A78" s="11" t="str">
        <f t="shared" si="9"/>
        <v>module:GrSi</v>
      </c>
      <c r="B78" s="4" t="s">
        <v>347</v>
      </c>
      <c r="C78" s="4">
        <v>2</v>
      </c>
      <c r="D78" s="4" t="str">
        <f t="shared" si="8"/>
        <v>02</v>
      </c>
      <c r="E78" s="25" t="s">
        <v>725</v>
      </c>
      <c r="F78" t="s">
        <v>1253</v>
      </c>
      <c r="G78" t="str">
        <f t="shared" si="6"/>
        <v xml:space="preserve">module:GrSi module:about_LResults module:LResults_GrSi . module:LResults_GrSi a schema:ItemList ; schema:identifier "Results" ; schema:name "Lernergebnisse GrSi" ; schema:itemListElement module:LResult02_GrSi . module:LResult02_GrSi a schema:ListItem ; schema:name "Learning result  GrSi 02" ; schema:position 2 ; schema:description "Sie können technische Schutzmethoden aufzeigen, differenzieren, bewerten und auf die Sicherheitsaspekte beziehen. Wesentliche juristische Rahmenwerke können benannt, sowie deren Wirkungsweise beschrieben werden."@de ; schema:additionalType </v>
      </c>
      <c r="H78" s="18" t="s">
        <v>1062</v>
      </c>
      <c r="I78" s="18" t="s">
        <v>1064</v>
      </c>
      <c r="J78" t="str">
        <f t="shared" si="5"/>
        <v>module:SubjectMatterCompetence , module:BloomTax_Understand .</v>
      </c>
      <c r="K78" t="s">
        <v>895</v>
      </c>
      <c r="L78" t="str">
        <f t="shared" si="7"/>
        <v>module:GrSi module:about_LResults module:LResults_GrSi . module:LResults_GrSi a schema:ItemList ; schema:identifier "Results" ; schema:name "Lernergebnisse GrSi" ; schema:itemListElement module:LResult02_GrSi . module:LResult02_GrSi a schema:ListItem ; schema:name "Learning result  GrSi 02" ; schema:position 2 ; schema:description "Sie können technische Schutzmethoden aufzeigen, differenzieren, bewerten und auf die Sicherheitsaspekte beziehen. Wesentliche juristische Rahmenwerke können benannt, sowie deren Wirkungsweise beschrieben werden."@de ; schema:additionalType module:SubjectMatterCompetence , module:BloomTax_Understand .</v>
      </c>
      <c r="M78" t="s">
        <v>895</v>
      </c>
    </row>
    <row r="79" spans="1:13" x14ac:dyDescent="0.35">
      <c r="A79" s="11" t="str">
        <f t="shared" si="9"/>
        <v>module:GrSi</v>
      </c>
      <c r="B79" s="4" t="s">
        <v>347</v>
      </c>
      <c r="C79" s="4">
        <v>3</v>
      </c>
      <c r="D79" s="4" t="str">
        <f t="shared" si="8"/>
        <v>03</v>
      </c>
      <c r="E79" s="25" t="s">
        <v>725</v>
      </c>
      <c r="F79" t="s">
        <v>1254</v>
      </c>
      <c r="G79" t="str">
        <f t="shared" si="6"/>
        <v xml:space="preserve">module:GrSi module:about_LResults module:LResults_GrSi . module:LResults_GrSi a schema:ItemList ; schema:identifier "Results" ; schema:name "Lernergebnisse GrSi" ; schema:itemListElement module:LResult03_GrSi . module:LResult03_GrSi a schema:ListItem ; schema:name "Learning result  GrSi 03" ; schema:position 3 ; schema:description "Studierende sind in der Lage, Schwachstellen in IT Systemen, aber auch in IT-bezogenen betrieblichen Abläufen zu analysieren und auf Basis der behandelten Schutzmethoden grundlegende Schutzkonzepte zu planen."@de ; schema:additionalType </v>
      </c>
      <c r="H79" s="18" t="s">
        <v>1062</v>
      </c>
      <c r="I79" s="18" t="s">
        <v>1066</v>
      </c>
      <c r="J79" t="str">
        <f t="shared" si="5"/>
        <v>module:SubjectMatterCompetence , module:BloomTax_Apply .</v>
      </c>
      <c r="K79" t="s">
        <v>895</v>
      </c>
      <c r="L79" t="str">
        <f t="shared" si="7"/>
        <v>module:GrSi module:about_LResults module:LResults_GrSi . module:LResults_GrSi a schema:ItemList ; schema:identifier "Results" ; schema:name "Lernergebnisse GrSi" ; schema:itemListElement module:LResult03_GrSi . module:LResult03_GrSi a schema:ListItem ; schema:name "Learning result  GrSi 03" ; schema:position 3 ; schema:description "Studierende sind in der Lage, Schwachstellen in IT Systemen, aber auch in IT-bezogenen betrieblichen Abläufen zu analysieren und auf Basis der behandelten Schutzmethoden grundlegende Schutzkonzepte zu planen."@de ; schema:additionalType module:SubjectMatterCompetence , module:BloomTax_Apply .</v>
      </c>
      <c r="M79" t="s">
        <v>895</v>
      </c>
    </row>
    <row r="80" spans="1:13" x14ac:dyDescent="0.35">
      <c r="A80" s="11" t="str">
        <f t="shared" si="9"/>
        <v>module:GrSi</v>
      </c>
      <c r="B80" s="4" t="s">
        <v>347</v>
      </c>
      <c r="C80" s="4">
        <v>4</v>
      </c>
      <c r="D80" s="4" t="str">
        <f t="shared" si="8"/>
        <v>04</v>
      </c>
      <c r="E80" s="25" t="s">
        <v>725</v>
      </c>
      <c r="F80" t="s">
        <v>1255</v>
      </c>
      <c r="G80" t="str">
        <f t="shared" si="6"/>
        <v xml:space="preserve">module:GrSi module:about_LResults module:LResults_GrSi . module:LResults_GrSi a schema:ItemList ; schema:identifier "Results" ; schema:name "Lernergebnisse GrSi" ; schema:itemListElement module:LResult04_GrSi . module:LResult04_GrSi a schema:ListItem ; schema:name "Learning result  GrSi 04" ; schema:position 4 ; schema:description "Zudem erkennen sie heutige und künftige Spannungsfelder zwischen gesellschaftlichen Aspekten der IT Sicherheit, z.B. Persönlichkeitsschutz im Netz.  "@de ; schema:additionalType </v>
      </c>
      <c r="H80" s="18" t="s">
        <v>1062</v>
      </c>
      <c r="I80" s="18" t="s">
        <v>1087</v>
      </c>
      <c r="J80" t="str">
        <f t="shared" si="5"/>
        <v>module:SubjectMatterCompetence , module:BloomTax_Analyze .</v>
      </c>
      <c r="K80" t="s">
        <v>895</v>
      </c>
      <c r="L80" t="str">
        <f t="shared" si="7"/>
        <v>module:GrSi module:about_LResults module:LResults_GrSi . module:LResults_GrSi a schema:ItemList ; schema:identifier "Results" ; schema:name "Lernergebnisse GrSi" ; schema:itemListElement module:LResult04_GrSi . module:LResult04_GrSi a schema:ListItem ; schema:name "Learning result  GrSi 04" ; schema:position 4 ; schema:description "Zudem erkennen sie heutige und künftige Spannungsfelder zwischen gesellschaftlichen Aspekten der IT Sicherheit, z.B. Persönlichkeitsschutz im Netz.  "@de ; schema:additionalType module:SubjectMatterCompetence , module:BloomTax_Analyze .</v>
      </c>
      <c r="M80" t="s">
        <v>895</v>
      </c>
    </row>
    <row r="81" spans="1:13" x14ac:dyDescent="0.35">
      <c r="A81" s="11" t="str">
        <f t="shared" si="9"/>
        <v>module:AlPP</v>
      </c>
      <c r="B81" s="4" t="s">
        <v>450</v>
      </c>
      <c r="C81" s="4">
        <v>1</v>
      </c>
      <c r="D81" s="4" t="str">
        <f t="shared" si="8"/>
        <v>01</v>
      </c>
      <c r="E81" s="25" t="s">
        <v>725</v>
      </c>
      <c r="F81" t="s">
        <v>1260</v>
      </c>
      <c r="G81" t="str">
        <f t="shared" si="6"/>
        <v xml:space="preserve">module:AlPP module:about_LResults module:LResults_AlPP . module:LResults_AlPP a schema:ItemList ; schema:identifier "Results" ; schema:name "Lernergebnisse AlPP" ; schema:itemListElement module:LResult01_AlPP . module:LResult01_AlPP a schema:ListItem ; schema:name "Learning result  AlPP 01" ; schema:position 1 ; schema:description "Die Studierenden lernen die Zusammenhänge zwischen unterschiedlichen Programmierparadigmen bzw. Generationen von Programmiersprachen kennen und sind in der Lage, deren Eigenschaften, Vor- und Nachteile im Hinblick auf Anwendungen in Informatik und Medien zu beurteilen."@de ; schema:additionalType </v>
      </c>
      <c r="H81" s="18" t="s">
        <v>1062</v>
      </c>
      <c r="I81" s="18" t="s">
        <v>1064</v>
      </c>
      <c r="J81" t="str">
        <f t="shared" si="5"/>
        <v>module:SubjectMatterCompetence , module:BloomTax_Understand .</v>
      </c>
      <c r="K81" t="s">
        <v>895</v>
      </c>
      <c r="L81" t="str">
        <f t="shared" si="7"/>
        <v>module:AlPP module:about_LResults module:LResults_AlPP . module:LResults_AlPP a schema:ItemList ; schema:identifier "Results" ; schema:name "Lernergebnisse AlPP" ; schema:itemListElement module:LResult01_AlPP . module:LResult01_AlPP a schema:ListItem ; schema:name "Learning result  AlPP 01" ; schema:position 1 ; schema:description "Die Studierenden lernen die Zusammenhänge zwischen unterschiedlichen Programmierparadigmen bzw. Generationen von Programmiersprachen kennen und sind in der Lage, deren Eigenschaften, Vor- und Nachteile im Hinblick auf Anwendungen in Informatik und Medien zu beurteilen."@de ; schema:additionalType module:SubjectMatterCompetence , module:BloomTax_Understand .</v>
      </c>
      <c r="M81" t="s">
        <v>895</v>
      </c>
    </row>
    <row r="82" spans="1:13" x14ac:dyDescent="0.35">
      <c r="A82" s="11" t="str">
        <f t="shared" si="9"/>
        <v>module:AlPP</v>
      </c>
      <c r="B82" s="4" t="s">
        <v>450</v>
      </c>
      <c r="C82" s="4">
        <v>2</v>
      </c>
      <c r="D82" s="4" t="str">
        <f t="shared" si="8"/>
        <v>02</v>
      </c>
      <c r="E82" s="25" t="s">
        <v>725</v>
      </c>
      <c r="F82" t="s">
        <v>1261</v>
      </c>
      <c r="G82" t="str">
        <f t="shared" si="6"/>
        <v xml:space="preserve">module:AlPP module:about_LResults module:LResults_AlPP . module:LResults_AlPP a schema:ItemList ; schema:identifier "Results" ; schema:name "Lernergebnisse AlPP" ; schema:itemListElement module:LResult02_AlPP . module:LResult02_AlPP a schema:ListItem ; schema:name "Learning result  AlPP 02" ; schema:position 2 ; schema:description "Am Beispiel zweier 'alternativer' Sprachen (beispielsweise Lisp/Scheme und Prolog) erwerben die Studierenden die Fähigkeit, Anwendungen auch außerhalb der sonst üblichen Programmierparadigmen bzw. -sprachen wie C oder Java zu programmieren."@de ; schema:additionalType </v>
      </c>
      <c r="H82" s="18" t="s">
        <v>1062</v>
      </c>
      <c r="I82" s="18" t="s">
        <v>1066</v>
      </c>
      <c r="J82" t="str">
        <f t="shared" si="5"/>
        <v>module:SubjectMatterCompetence , module:BloomTax_Apply .</v>
      </c>
      <c r="K82" t="s">
        <v>895</v>
      </c>
      <c r="L82" t="str">
        <f t="shared" si="7"/>
        <v>module:AlPP module:about_LResults module:LResults_AlPP . module:LResults_AlPP a schema:ItemList ; schema:identifier "Results" ; schema:name "Lernergebnisse AlPP" ; schema:itemListElement module:LResult02_AlPP . module:LResult02_AlPP a schema:ListItem ; schema:name "Learning result  AlPP 02" ; schema:position 2 ; schema:description "Am Beispiel zweier 'alternativer' Sprachen (beispielsweise Lisp/Scheme und Prolog) erwerben die Studierenden die Fähigkeit, Anwendungen auch außerhalb der sonst üblichen Programmierparadigmen bzw. -sprachen wie C oder Java zu programmieren."@de ; schema:additionalType module:SubjectMatterCompetence , module:BloomTax_Apply .</v>
      </c>
      <c r="M82" t="s">
        <v>895</v>
      </c>
    </row>
    <row r="83" spans="1:13" x14ac:dyDescent="0.35">
      <c r="A83" s="11" t="str">
        <f t="shared" si="9"/>
        <v>module:AlPP</v>
      </c>
      <c r="B83" s="4" t="s">
        <v>450</v>
      </c>
      <c r="C83" s="4">
        <v>3</v>
      </c>
      <c r="D83" s="4" t="str">
        <f t="shared" si="8"/>
        <v>03</v>
      </c>
      <c r="E83" s="25" t="s">
        <v>725</v>
      </c>
      <c r="F83" t="s">
        <v>1262</v>
      </c>
      <c r="G83" t="str">
        <f t="shared" si="6"/>
        <v xml:space="preserve">module:AlPP module:about_LResults module:LResults_AlPP . module:LResults_AlPP a schema:ItemList ; schema:identifier "Results" ; schema:name "Lernergebnisse AlPP" ; schema:itemListElement module:LResult03_AlPP . module:LResult03_AlPP a schema:ListItem ; schema:name "Learning result  AlPP 03" ; schema:position 3 ; schema:description "Die Studierenden beherrschen die grundlegenden Konzepte dieser beiden Sprachen und sind in der Lage, das vorhandene Wissen selbständig weiter zu vertiefen. "@de ; schema:additionalType </v>
      </c>
      <c r="H83" s="18" t="s">
        <v>1062</v>
      </c>
      <c r="I83" s="18" t="s">
        <v>1064</v>
      </c>
      <c r="J83" t="str">
        <f t="shared" si="5"/>
        <v>module:SubjectMatterCompetence , module:BloomTax_Understand .</v>
      </c>
      <c r="K83" t="s">
        <v>895</v>
      </c>
      <c r="L83" t="str">
        <f t="shared" si="7"/>
        <v>module:AlPP module:about_LResults module:LResults_AlPP . module:LResults_AlPP a schema:ItemList ; schema:identifier "Results" ; schema:name "Lernergebnisse AlPP" ; schema:itemListElement module:LResult03_AlPP . module:LResult03_AlPP a schema:ListItem ; schema:name "Learning result  AlPP 03" ; schema:position 3 ; schema:description "Die Studierenden beherrschen die grundlegenden Konzepte dieser beiden Sprachen und sind in der Lage, das vorhandene Wissen selbständig weiter zu vertiefen. "@de ; schema:additionalType module:SubjectMatterCompetence , module:BloomTax_Understand .</v>
      </c>
      <c r="M83" t="s">
        <v>895</v>
      </c>
    </row>
    <row r="84" spans="1:13" x14ac:dyDescent="0.35">
      <c r="A84" s="11" t="str">
        <f t="shared" si="9"/>
        <v>module:CoAn</v>
      </c>
      <c r="B84" s="4" t="s">
        <v>443</v>
      </c>
      <c r="C84" s="4">
        <v>1</v>
      </c>
      <c r="D84" s="4" t="str">
        <f t="shared" si="8"/>
        <v>01</v>
      </c>
      <c r="E84" s="25" t="s">
        <v>725</v>
      </c>
      <c r="F84" t="s">
        <v>1279</v>
      </c>
      <c r="G84" t="str">
        <f t="shared" si="6"/>
        <v xml:space="preserve">module:CoAn module:about_LResults module:LResults_CoAn . module:LResults_CoAn a schema:ItemList ; schema:identifier "Results" ; schema:name "Lernergebnisse CoAn" ; schema:itemListElement module:LResult01_CoAn . module:LResult01_CoAn a schema:ListItem ; schema:name "Learning result  CoAn 01" ; schema:position 1 ; schema:description "Nach der Teilnahme an dem Modul sind die Studierenden in der Lage, computeranimierte (Kurz-) Filme zu produzieren."@de ; schema:additionalType </v>
      </c>
      <c r="H84" s="18" t="s">
        <v>1062</v>
      </c>
      <c r="I84" s="18" t="s">
        <v>1066</v>
      </c>
      <c r="J84" t="str">
        <f t="shared" si="5"/>
        <v>module:SubjectMatterCompetence , module:BloomTax_Apply .</v>
      </c>
      <c r="K84" t="s">
        <v>895</v>
      </c>
      <c r="L84" t="str">
        <f t="shared" si="7"/>
        <v>module:CoAn module:about_LResults module:LResults_CoAn . module:LResults_CoAn a schema:ItemList ; schema:identifier "Results" ; schema:name "Lernergebnisse CoAn" ; schema:itemListElement module:LResult01_CoAn . module:LResult01_CoAn a schema:ListItem ; schema:name "Learning result  CoAn 01" ; schema:position 1 ; schema:description "Nach der Teilnahme an dem Modul sind die Studierenden in der Lage, computeranimierte (Kurz-) Filme zu produzieren."@de ; schema:additionalType module:SubjectMatterCompetence , module:BloomTax_Apply .</v>
      </c>
      <c r="M84" t="s">
        <v>895</v>
      </c>
    </row>
    <row r="85" spans="1:13" x14ac:dyDescent="0.35">
      <c r="A85" s="11" t="str">
        <f t="shared" si="9"/>
        <v>module:CoAn</v>
      </c>
      <c r="B85" s="4" t="s">
        <v>443</v>
      </c>
      <c r="C85" s="4">
        <v>2</v>
      </c>
      <c r="D85" s="4" t="str">
        <f t="shared" si="8"/>
        <v>02</v>
      </c>
      <c r="E85" s="25" t="s">
        <v>725</v>
      </c>
      <c r="F85" t="s">
        <v>1280</v>
      </c>
      <c r="G85" t="str">
        <f t="shared" si="6"/>
        <v xml:space="preserve">module:CoAn module:about_LResults module:LResults_CoAn . module:LResults_CoAn a schema:ItemList ; schema:identifier "Results" ; schema:name "Lernergebnisse CoAn" ; schema:itemListElement module:LResult02_CoAn . module:LResult02_CoAn a schema:ListItem ; schema:name "Learning result  CoAn 02" ; schema:position 2 ; schema:description "Sie kennen grundlegende Techniken der 2D- und insbesondere der 3D-Animation."@de ; schema:additionalType </v>
      </c>
      <c r="H85" s="18" t="s">
        <v>1062</v>
      </c>
      <c r="I85" s="18" t="s">
        <v>1065</v>
      </c>
      <c r="J85" t="str">
        <f t="shared" si="5"/>
        <v>module:SubjectMatterCompetence , module:BloomTax_Remember .</v>
      </c>
      <c r="K85" t="s">
        <v>895</v>
      </c>
      <c r="L85" t="str">
        <f t="shared" si="7"/>
        <v>module:CoAn module:about_LResults module:LResults_CoAn . module:LResults_CoAn a schema:ItemList ; schema:identifier "Results" ; schema:name "Lernergebnisse CoAn" ; schema:itemListElement module:LResult02_CoAn . module:LResult02_CoAn a schema:ListItem ; schema:name "Learning result  CoAn 02" ; schema:position 2 ; schema:description "Sie kennen grundlegende Techniken der 2D- und insbesondere der 3D-Animation."@de ; schema:additionalType module:SubjectMatterCompetence , module:BloomTax_Remember .</v>
      </c>
      <c r="M85" t="s">
        <v>895</v>
      </c>
    </row>
    <row r="86" spans="1:13" x14ac:dyDescent="0.35">
      <c r="A86" s="11" t="str">
        <f t="shared" si="9"/>
        <v>module:CoAn</v>
      </c>
      <c r="B86" s="4" t="s">
        <v>443</v>
      </c>
      <c r="C86" s="4">
        <v>3</v>
      </c>
      <c r="D86" s="4" t="str">
        <f t="shared" si="8"/>
        <v>03</v>
      </c>
      <c r="E86" s="25" t="s">
        <v>725</v>
      </c>
      <c r="F86" t="s">
        <v>1281</v>
      </c>
      <c r="G86" t="str">
        <f t="shared" si="6"/>
        <v xml:space="preserve">module:CoAn module:about_LResults module:LResults_CoAn . module:LResults_CoAn a schema:ItemList ; schema:identifier "Results" ; schema:name "Lernergebnisse CoAn" ; schema:itemListElement module:LResult03_CoAn . module:LResult03_CoAn a schema:ListItem ; schema:name "Learning result  CoAn 03" ; schema:position 3 ; schema:description "Sie verstehen den Workflow von der gestalterisch-ästhetischen Konzeption computergenerierter Bildsequenzen über das Storyboard, die Realisierungsschritte bis hin zur Ausgabe in unterschiedlichen Formaten."@de ; schema:additionalType </v>
      </c>
      <c r="H86" s="18" t="s">
        <v>1062</v>
      </c>
      <c r="I86" s="18" t="s">
        <v>1064</v>
      </c>
      <c r="J86" t="str">
        <f t="shared" si="5"/>
        <v>module:SubjectMatterCompetence , module:BloomTax_Understand .</v>
      </c>
      <c r="K86" t="s">
        <v>895</v>
      </c>
      <c r="L86" t="str">
        <f t="shared" si="7"/>
        <v>module:CoAn module:about_LResults module:LResults_CoAn . module:LResults_CoAn a schema:ItemList ; schema:identifier "Results" ; schema:name "Lernergebnisse CoAn" ; schema:itemListElement module:LResult03_CoAn . module:LResult03_CoAn a schema:ListItem ; schema:name "Learning result  CoAn 03" ; schema:position 3 ; schema:description "Sie verstehen den Workflow von der gestalterisch-ästhetischen Konzeption computergenerierter Bildsequenzen über das Storyboard, die Realisierungsschritte bis hin zur Ausgabe in unterschiedlichen Formaten."@de ; schema:additionalType module:SubjectMatterCompetence , module:BloomTax_Understand .</v>
      </c>
      <c r="M86" t="s">
        <v>895</v>
      </c>
    </row>
    <row r="87" spans="1:13" x14ac:dyDescent="0.35">
      <c r="A87" s="11" t="str">
        <f t="shared" si="9"/>
        <v>module:CoAn</v>
      </c>
      <c r="B87" s="4" t="s">
        <v>443</v>
      </c>
      <c r="C87" s="4">
        <v>4</v>
      </c>
      <c r="D87" s="4" t="str">
        <f t="shared" si="8"/>
        <v>04</v>
      </c>
      <c r="E87" s="25" t="s">
        <v>725</v>
      </c>
      <c r="F87" t="s">
        <v>1282</v>
      </c>
      <c r="G87" t="str">
        <f t="shared" si="6"/>
        <v xml:space="preserve">module:CoAn module:about_LResults module:LResults_CoAn . module:LResults_CoAn a schema:ItemList ; schema:identifier "Results" ; schema:name "Lernergebnisse CoAn" ; schema:itemListElement module:LResult04_CoAn . module:LResult04_CoAn a schema:ListItem ; schema:name "Learning result  CoAn 04" ; schema:position 4 ; schema:description "Die Studierenden können gängige Software zur Erstellung von Computeranimationen in Einsatzfeldern wie Werbung, TV, Film, Interaktive Formate, Informationsvisualisierung anwenden."@de ; schema:additionalType </v>
      </c>
      <c r="H87" s="18" t="s">
        <v>1062</v>
      </c>
      <c r="I87" s="18" t="s">
        <v>1066</v>
      </c>
      <c r="J87" t="str">
        <f t="shared" si="5"/>
        <v>module:SubjectMatterCompetence , module:BloomTax_Apply .</v>
      </c>
      <c r="K87" t="s">
        <v>895</v>
      </c>
      <c r="L87" t="str">
        <f t="shared" si="7"/>
        <v>module:CoAn module:about_LResults module:LResults_CoAn . module:LResults_CoAn a schema:ItemList ; schema:identifier "Results" ; schema:name "Lernergebnisse CoAn" ; schema:itemListElement module:LResult04_CoAn . module:LResult04_CoAn a schema:ListItem ; schema:name "Learning result  CoAn 04" ; schema:position 4 ; schema:description "Die Studierenden können gängige Software zur Erstellung von Computeranimationen in Einsatzfeldern wie Werbung, TV, Film, Interaktive Formate, Informationsvisualisierung anwenden."@de ; schema:additionalType module:SubjectMatterCompetence , module:BloomTax_Apply .</v>
      </c>
      <c r="M87" t="s">
        <v>895</v>
      </c>
    </row>
    <row r="88" spans="1:13" x14ac:dyDescent="0.35">
      <c r="A88" s="11" t="str">
        <f t="shared" si="9"/>
        <v>module:DVML</v>
      </c>
      <c r="B88" s="4" t="s">
        <v>439</v>
      </c>
      <c r="C88" s="4">
        <v>1</v>
      </c>
      <c r="D88" s="4" t="str">
        <f t="shared" si="8"/>
        <v>01</v>
      </c>
      <c r="E88" s="25" t="s">
        <v>725</v>
      </c>
      <c r="F88" t="s">
        <v>1301</v>
      </c>
      <c r="G88" t="str">
        <f t="shared" si="6"/>
        <v xml:space="preserve">module:DVML module:about_LResults module:LResults_DVML . module:LResults_DVML a schema:ItemList ; schema:identifier "Results" ; schema:name "Lernergebnisse DVML" ; schema:itemListElement module:LResult01_DVML . module:LResult01_DVML a schema:ListItem ; schema:name "Learning result  DVML 01" ; schema:position 1 ; schema:description "Die Studierenden verstehen die unterschied-lichen Formen von Daten (Text, Zahlen, Bilder, Sound) und können deren besonderen Eigenschaften erklären. Sie können die Bausteine des Datenlebenszyklus erklären."@de ; schema:additionalType </v>
      </c>
      <c r="H88" s="18" t="s">
        <v>1062</v>
      </c>
      <c r="I88" s="18" t="s">
        <v>1064</v>
      </c>
      <c r="J88" t="str">
        <f t="shared" si="5"/>
        <v>module:SubjectMatterCompetence , module:BloomTax_Understand .</v>
      </c>
      <c r="K88" t="s">
        <v>895</v>
      </c>
      <c r="L88" t="str">
        <f t="shared" si="7"/>
        <v>module:DVML module:about_LResults module:LResults_DVML . module:LResults_DVML a schema:ItemList ; schema:identifier "Results" ; schema:name "Lernergebnisse DVML" ; schema:itemListElement module:LResult01_DVML . module:LResult01_DVML a schema:ListItem ; schema:name "Learning result  DVML 01" ; schema:position 1 ; schema:description "Die Studierenden verstehen die unterschied-lichen Formen von Daten (Text, Zahlen, Bilder, Sound) und können deren besonderen Eigenschaften erklären. Sie können die Bausteine des Datenlebenszyklus erklären."@de ; schema:additionalType module:SubjectMatterCompetence , module:BloomTax_Understand .</v>
      </c>
      <c r="M88" t="s">
        <v>895</v>
      </c>
    </row>
    <row r="89" spans="1:13" x14ac:dyDescent="0.35">
      <c r="A89" s="11" t="str">
        <f t="shared" si="9"/>
        <v>module:DVML</v>
      </c>
      <c r="B89" s="4" t="s">
        <v>439</v>
      </c>
      <c r="C89" s="4">
        <v>2</v>
      </c>
      <c r="D89" s="4" t="str">
        <f t="shared" si="8"/>
        <v>02</v>
      </c>
      <c r="E89" s="25" t="s">
        <v>725</v>
      </c>
      <c r="F89" t="s">
        <v>1302</v>
      </c>
      <c r="G89" t="str">
        <f t="shared" si="6"/>
        <v xml:space="preserve">module:DVML module:about_LResults module:LResults_DVML . module:LResults_DVML a schema:ItemList ; schema:identifier "Results" ; schema:name "Lernergebnisse DVML" ; schema:itemListElement module:LResult02_DVML . module:LResult02_DVML a schema:ListItem ; schema:name "Learning result  DVML 02" ; schema:position 2 ; schema:description "Die Studierenden können die Zusammenhänge von Daten, Information und Wissen analysieren und beschreiben."@de ; schema:additionalType </v>
      </c>
      <c r="H89" s="18" t="s">
        <v>1062</v>
      </c>
      <c r="I89" s="18" t="s">
        <v>1087</v>
      </c>
      <c r="J89" t="str">
        <f t="shared" si="5"/>
        <v>module:SubjectMatterCompetence , module:BloomTax_Analyze .</v>
      </c>
      <c r="K89" t="s">
        <v>895</v>
      </c>
      <c r="L89" t="str">
        <f t="shared" si="7"/>
        <v>module:DVML module:about_LResults module:LResults_DVML . module:LResults_DVML a schema:ItemList ; schema:identifier "Results" ; schema:name "Lernergebnisse DVML" ; schema:itemListElement module:LResult02_DVML . module:LResult02_DVML a schema:ListItem ; schema:name "Learning result  DVML 02" ; schema:position 2 ; schema:description "Die Studierenden können die Zusammenhänge von Daten, Information und Wissen analysieren und beschreiben."@de ; schema:additionalType module:SubjectMatterCompetence , module:BloomTax_Analyze .</v>
      </c>
      <c r="M89" t="s">
        <v>895</v>
      </c>
    </row>
    <row r="90" spans="1:13" x14ac:dyDescent="0.35">
      <c r="A90" s="11" t="str">
        <f t="shared" si="9"/>
        <v>module:DVML</v>
      </c>
      <c r="B90" s="4" t="s">
        <v>439</v>
      </c>
      <c r="C90" s="4">
        <v>3</v>
      </c>
      <c r="D90" s="4" t="str">
        <f t="shared" si="8"/>
        <v>03</v>
      </c>
      <c r="E90" s="25" t="s">
        <v>725</v>
      </c>
      <c r="F90" t="s">
        <v>1303</v>
      </c>
      <c r="G90" t="str">
        <f t="shared" si="6"/>
        <v xml:space="preserve">module:DVML module:about_LResults module:LResults_DVML . module:LResults_DVML a schema:ItemList ; schema:identifier "Results" ; schema:name "Lernergebnisse DVML" ; schema:itemListElement module:LResult03_DVML . module:LResult03_DVML a schema:ListItem ; schema:name "Learning result  DVML 03" ; schema:position 3 ; schema:description "Sie können Daten aus den verschiedenen Quellen mittels MATLAB™ einlesen und einfache Analysen durchführen."@de ; schema:additionalType </v>
      </c>
      <c r="H90" s="18" t="s">
        <v>1062</v>
      </c>
      <c r="I90" s="18" t="s">
        <v>1087</v>
      </c>
      <c r="J90" t="str">
        <f t="shared" si="5"/>
        <v>module:SubjectMatterCompetence , module:BloomTax_Analyze .</v>
      </c>
      <c r="K90" t="s">
        <v>895</v>
      </c>
      <c r="L90" t="str">
        <f t="shared" si="7"/>
        <v>module:DVML module:about_LResults module:LResults_DVML . module:LResults_DVML a schema:ItemList ; schema:identifier "Results" ; schema:name "Lernergebnisse DVML" ; schema:itemListElement module:LResult03_DVML . module:LResult03_DVML a schema:ListItem ; schema:name "Learning result  DVML 03" ; schema:position 3 ; schema:description "Sie können Daten aus den verschiedenen Quellen mittels MATLAB™ einlesen und einfache Analysen durchführen."@de ; schema:additionalType module:SubjectMatterCompetence , module:BloomTax_Analyze .</v>
      </c>
      <c r="M90" t="s">
        <v>895</v>
      </c>
    </row>
    <row r="91" spans="1:13" x14ac:dyDescent="0.35">
      <c r="A91" s="11" t="str">
        <f t="shared" si="9"/>
        <v>module:DVML</v>
      </c>
      <c r="B91" s="4" t="s">
        <v>439</v>
      </c>
      <c r="C91" s="4">
        <v>4</v>
      </c>
      <c r="D91" s="4" t="str">
        <f t="shared" si="8"/>
        <v>04</v>
      </c>
      <c r="E91" s="25" t="s">
        <v>725</v>
      </c>
      <c r="F91" t="s">
        <v>1304</v>
      </c>
      <c r="G91" t="str">
        <f t="shared" si="6"/>
        <v xml:space="preserve">module:DVML module:about_LResults module:LResults_DVML . module:LResults_DVML a schema:ItemList ; schema:identifier "Results" ; schema:name "Lernergebnisse DVML" ; schema:itemListElement module:LResult04_DVML . module:LResult04_DVML a schema:ListItem ; schema:name "Learning result  DVML 04" ; schema:position 4 ; schema:description "Die Studierenden können medizinische Daten bezüglich der Qualität und der inhaltlichen Informationen beurteilen. Sie sind in der Lage, relevante Informationen in den Daten identifizieren."@de ; schema:additionalType </v>
      </c>
      <c r="H91" s="18" t="s">
        <v>1062</v>
      </c>
      <c r="I91" s="18" t="s">
        <v>1299</v>
      </c>
      <c r="J91" t="str">
        <f t="shared" si="5"/>
        <v>module:SubjectMatterCompetence , module:BloomTax_Evaluate .</v>
      </c>
      <c r="K91" t="s">
        <v>895</v>
      </c>
      <c r="L91" t="str">
        <f t="shared" si="7"/>
        <v>module:DVML module:about_LResults module:LResults_DVML . module:LResults_DVML a schema:ItemList ; schema:identifier "Results" ; schema:name "Lernergebnisse DVML" ; schema:itemListElement module:LResult04_DVML . module:LResult04_DVML a schema:ListItem ; schema:name "Learning result  DVML 04" ; schema:position 4 ; schema:description "Die Studierenden können medizinische Daten bezüglich der Qualität und der inhaltlichen Informationen beurteilen. Sie sind in der Lage, relevante Informationen in den Daten identifizieren."@de ; schema:additionalType module:SubjectMatterCompetence , module:BloomTax_Evaluate .</v>
      </c>
      <c r="M91" t="s">
        <v>895</v>
      </c>
    </row>
    <row r="92" spans="1:13" x14ac:dyDescent="0.35">
      <c r="A92" s="11" t="str">
        <f t="shared" si="9"/>
        <v>module:DVML</v>
      </c>
      <c r="B92" s="4" t="s">
        <v>439</v>
      </c>
      <c r="C92" s="4">
        <v>5</v>
      </c>
      <c r="D92" s="4" t="str">
        <f t="shared" si="8"/>
        <v>05</v>
      </c>
      <c r="E92" s="25" t="s">
        <v>725</v>
      </c>
      <c r="F92" t="s">
        <v>1305</v>
      </c>
      <c r="G92" t="str">
        <f t="shared" si="6"/>
        <v xml:space="preserve">module:DVML module:about_LResults module:LResults_DVML . module:LResults_DVML a schema:ItemList ; schema:identifier "Results" ; schema:name "Lernergebnisse DVML" ; schema:itemListElement module:LResult05_DVML . module:LResult05_DVML a schema:ListItem ; schema:name "Learning result  DVML 05" ; schema:position 5 ; schema:description "Die Studierenden wenden die grundlegenden Prinzipien von ETL (Extract, Transform, Load) an und führen selbständig Analysen durch."@de ; schema:additionalType </v>
      </c>
      <c r="H92" s="18" t="s">
        <v>1062</v>
      </c>
      <c r="I92" s="18" t="s">
        <v>1066</v>
      </c>
      <c r="J92" t="str">
        <f t="shared" si="5"/>
        <v>module:SubjectMatterCompetence , module:BloomTax_Apply .</v>
      </c>
      <c r="K92" t="s">
        <v>895</v>
      </c>
      <c r="L92" t="str">
        <f t="shared" si="7"/>
        <v>module:DVML module:about_LResults module:LResults_DVML . module:LResults_DVML a schema:ItemList ; schema:identifier "Results" ; schema:name "Lernergebnisse DVML" ; schema:itemListElement module:LResult05_DVML . module:LResult05_DVML a schema:ListItem ; schema:name "Learning result  DVML 05" ; schema:position 5 ; schema:description "Die Studierenden wenden die grundlegenden Prinzipien von ETL (Extract, Transform, Load) an und führen selbständig Analysen durch."@de ; schema:additionalType module:SubjectMatterCompetence , module:BloomTax_Apply .</v>
      </c>
      <c r="M92" t="s">
        <v>895</v>
      </c>
    </row>
    <row r="93" spans="1:13" x14ac:dyDescent="0.35">
      <c r="A93" s="11" t="str">
        <f t="shared" si="9"/>
        <v>module:DVML</v>
      </c>
      <c r="B93" s="4" t="s">
        <v>439</v>
      </c>
      <c r="C93" s="4">
        <v>6</v>
      </c>
      <c r="D93" s="4" t="str">
        <f t="shared" si="8"/>
        <v>06</v>
      </c>
      <c r="E93" s="25" t="s">
        <v>725</v>
      </c>
      <c r="F93" t="s">
        <v>1306</v>
      </c>
      <c r="G93" t="str">
        <f t="shared" si="6"/>
        <v xml:space="preserve">module:DVML module:about_LResults module:LResults_DVML . module:LResults_DVML a schema:ItemList ; schema:identifier "Results" ; schema:name "Lernergebnisse DVML" ; schema:itemListElement module:LResult06_DVML . module:LResult06_DVML a schema:ListItem ; schema:name "Learning result  DVML 06" ; schema:position 6 ; schema:description "Die Studierenden sind in der Lage, einfache ETL-Prozesse in MATLAB™ zu implementieren. "@de ; schema:additionalType </v>
      </c>
      <c r="H93" s="18" t="s">
        <v>1062</v>
      </c>
      <c r="I93" s="18" t="s">
        <v>1300</v>
      </c>
      <c r="J93" t="str">
        <f t="shared" si="5"/>
        <v>module:SubjectMatterCompetence , module:BloomTax_Create .</v>
      </c>
      <c r="K93" t="s">
        <v>895</v>
      </c>
      <c r="L93" t="str">
        <f t="shared" si="7"/>
        <v>module:DVML module:about_LResults module:LResults_DVML . module:LResults_DVML a schema:ItemList ; schema:identifier "Results" ; schema:name "Lernergebnisse DVML" ; schema:itemListElement module:LResult06_DVML . module:LResult06_DVML a schema:ListItem ; schema:name "Learning result  DVML 06" ; schema:position 6 ; schema:description "Die Studierenden sind in der Lage, einfache ETL-Prozesse in MATLAB™ zu implementieren. "@de ; schema:additionalType module:SubjectMatterCompetence , module:BloomTax_Create .</v>
      </c>
      <c r="M93" t="s">
        <v>895</v>
      </c>
    </row>
    <row r="94" spans="1:13" x14ac:dyDescent="0.35">
      <c r="A94" s="11" t="str">
        <f t="shared" si="9"/>
        <v>module:EfML</v>
      </c>
      <c r="B94" s="4" t="s">
        <v>431</v>
      </c>
      <c r="C94" s="4">
        <v>1</v>
      </c>
      <c r="D94" s="4" t="str">
        <f t="shared" si="8"/>
        <v>01</v>
      </c>
      <c r="E94" s="25" t="s">
        <v>725</v>
      </c>
      <c r="F94" t="s">
        <v>1313</v>
      </c>
      <c r="G94" t="str">
        <f t="shared" si="6"/>
        <v xml:space="preserve">module:EfML module:about_LResults module:LResults_EfML . module:LResults_EfML a schema:ItemList ; schema:identifier "Results" ; schema:name "Lernergebnisse EfML" ; schema:itemListElement module:LResult01_EfML . module:LResult01_EfML a schema:ListItem ; schema:name "Learning result  EfML 01" ; schema:position 1 ; schema:description "Die Studierenden können mit dem Werkzeug MATLAB™ Aufgabenstellung verschiedener Anwendungsgebiete, insbesondere der Biosignal- und der medizinischen Bildverarbeitung lösen."@de ; schema:additionalType </v>
      </c>
      <c r="H94" s="18" t="s">
        <v>1062</v>
      </c>
      <c r="I94" s="18" t="s">
        <v>1066</v>
      </c>
      <c r="J94" t="str">
        <f t="shared" si="5"/>
        <v>module:SubjectMatterCompetence , module:BloomTax_Apply .</v>
      </c>
      <c r="K94" t="s">
        <v>895</v>
      </c>
      <c r="L94" t="str">
        <f t="shared" si="7"/>
        <v>module:EfML module:about_LResults module:LResults_EfML . module:LResults_EfML a schema:ItemList ; schema:identifier "Results" ; schema:name "Lernergebnisse EfML" ; schema:itemListElement module:LResult01_EfML . module:LResult01_EfML a schema:ListItem ; schema:name "Learning result  EfML 01" ; schema:position 1 ; schema:description "Die Studierenden können mit dem Werkzeug MATLAB™ Aufgabenstellung verschiedener Anwendungsgebiete, insbesondere der Biosignal- und der medizinischen Bildverarbeitung lösen."@de ; schema:additionalType module:SubjectMatterCompetence , module:BloomTax_Apply .</v>
      </c>
      <c r="M94" t="s">
        <v>895</v>
      </c>
    </row>
    <row r="95" spans="1:13" x14ac:dyDescent="0.35">
      <c r="A95" s="11" t="str">
        <f t="shared" si="9"/>
        <v>module:EfML</v>
      </c>
      <c r="B95" s="4" t="s">
        <v>431</v>
      </c>
      <c r="C95" s="4">
        <v>2</v>
      </c>
      <c r="D95" s="4" t="str">
        <f t="shared" si="8"/>
        <v>02</v>
      </c>
      <c r="E95" s="25" t="s">
        <v>725</v>
      </c>
      <c r="F95" t="s">
        <v>1314</v>
      </c>
      <c r="G95" t="str">
        <f t="shared" si="6"/>
        <v xml:space="preserve">module:EfML module:about_LResults module:LResults_EfML . module:LResults_EfML a schema:ItemList ; schema:identifier "Results" ; schema:name "Lernergebnisse EfML" ; schema:itemListElement module:LResult02_EfML . module:LResult02_EfML a schema:ListItem ; schema:name "Learning result  EfML 02" ; schema:position 2 ; schema:description "Kennen von Matrizen und komplexen Zahlen."@de ; schema:additionalType </v>
      </c>
      <c r="H95" s="18" t="s">
        <v>1062</v>
      </c>
      <c r="I95" s="18" t="s">
        <v>1065</v>
      </c>
      <c r="J95" t="str">
        <f t="shared" si="5"/>
        <v>module:SubjectMatterCompetence , module:BloomTax_Remember .</v>
      </c>
      <c r="K95" t="s">
        <v>895</v>
      </c>
      <c r="L95" t="str">
        <f t="shared" si="7"/>
        <v>module:EfML module:about_LResults module:LResults_EfML . module:LResults_EfML a schema:ItemList ; schema:identifier "Results" ; schema:name "Lernergebnisse EfML" ; schema:itemListElement module:LResult02_EfML . module:LResult02_EfML a schema:ListItem ; schema:name "Learning result  EfML 02" ; schema:position 2 ; schema:description "Kennen von Matrizen und komplexen Zahlen."@de ; schema:additionalType module:SubjectMatterCompetence , module:BloomTax_Remember .</v>
      </c>
      <c r="M95" t="s">
        <v>895</v>
      </c>
    </row>
    <row r="96" spans="1:13" x14ac:dyDescent="0.35">
      <c r="A96" s="11" t="str">
        <f t="shared" si="9"/>
        <v>module:EfML</v>
      </c>
      <c r="B96" s="4" t="s">
        <v>431</v>
      </c>
      <c r="C96" s="4">
        <v>3</v>
      </c>
      <c r="D96" s="4" t="str">
        <f t="shared" si="8"/>
        <v>03</v>
      </c>
      <c r="E96" s="25" t="s">
        <v>725</v>
      </c>
      <c r="F96" t="s">
        <v>1315</v>
      </c>
      <c r="G96" t="str">
        <f t="shared" si="6"/>
        <v xml:space="preserve">module:EfML module:about_LResults module:LResults_EfML . module:LResults_EfML a schema:ItemList ; schema:identifier "Results" ; schema:name "Lernergebnisse EfML" ; schema:itemListElement module:LResult03_EfML . module:LResult03_EfML a schema:ListItem ; schema:name "Learning result  EfML 03" ; schema:position 3 ; schema:description "Sie können eigene Skripte und Funktionen entwickeln."@de ; schema:additionalType </v>
      </c>
      <c r="H96" s="18" t="s">
        <v>1062</v>
      </c>
      <c r="I96" s="18" t="s">
        <v>1300</v>
      </c>
      <c r="J96" t="str">
        <f t="shared" si="5"/>
        <v>module:SubjectMatterCompetence , module:BloomTax_Create .</v>
      </c>
      <c r="K96" t="s">
        <v>895</v>
      </c>
      <c r="L96" t="str">
        <f t="shared" si="7"/>
        <v>module:EfML module:about_LResults module:LResults_EfML . module:LResults_EfML a schema:ItemList ; schema:identifier "Results" ; schema:name "Lernergebnisse EfML" ; schema:itemListElement module:LResult03_EfML . module:LResult03_EfML a schema:ListItem ; schema:name "Learning result  EfML 03" ; schema:position 3 ; schema:description "Sie können eigene Skripte und Funktionen entwickeln."@de ; schema:additionalType module:SubjectMatterCompetence , module:BloomTax_Create .</v>
      </c>
      <c r="M96" t="s">
        <v>895</v>
      </c>
    </row>
    <row r="97" spans="1:13" x14ac:dyDescent="0.35">
      <c r="A97" s="11" t="str">
        <f t="shared" si="9"/>
        <v>module:EfML</v>
      </c>
      <c r="B97" s="4" t="s">
        <v>431</v>
      </c>
      <c r="C97" s="4">
        <v>4</v>
      </c>
      <c r="D97" s="4" t="str">
        <f t="shared" si="8"/>
        <v>04</v>
      </c>
      <c r="E97" s="25" t="s">
        <v>725</v>
      </c>
      <c r="F97" t="s">
        <v>1316</v>
      </c>
      <c r="G97" t="str">
        <f t="shared" si="6"/>
        <v xml:space="preserve">module:EfML module:about_LResults module:LResults_EfML . module:LResults_EfML a schema:ItemList ; schema:identifier "Results" ; schema:name "Lernergebnisse EfML" ; schema:itemListElement module:LResult04_EfML . module:LResult04_EfML a schema:ListItem ; schema:name "Learning result  EfML 04" ; schema:position 4 ; schema:description "Sie beherrschen die grundlegenden Elemente der prozeduralen Programmierung sowie die wichtigsten Funktionen zur Datenakquisition, zur Datenvisualisierung und zur Dateiarbeit."@de ; schema:additionalType </v>
      </c>
      <c r="H97" s="18" t="s">
        <v>1062</v>
      </c>
      <c r="I97" s="18" t="s">
        <v>1064</v>
      </c>
      <c r="J97" t="str">
        <f t="shared" si="5"/>
        <v>module:SubjectMatterCompetence , module:BloomTax_Understand .</v>
      </c>
      <c r="K97" t="s">
        <v>895</v>
      </c>
      <c r="L97" t="str">
        <f t="shared" si="7"/>
        <v>module:EfML module:about_LResults module:LResults_EfML . module:LResults_EfML a schema:ItemList ; schema:identifier "Results" ; schema:name "Lernergebnisse EfML" ; schema:itemListElement module:LResult04_EfML . module:LResult04_EfML a schema:ListItem ; schema:name "Learning result  EfML 04" ; schema:position 4 ; schema:description "Sie beherrschen die grundlegenden Elemente der prozeduralen Programmierung sowie die wichtigsten Funktionen zur Datenakquisition, zur Datenvisualisierung und zur Dateiarbeit."@de ; schema:additionalType module:SubjectMatterCompetence , module:BloomTax_Understand .</v>
      </c>
      <c r="M97" t="s">
        <v>895</v>
      </c>
    </row>
    <row r="98" spans="1:13" x14ac:dyDescent="0.35">
      <c r="A98" s="11" t="str">
        <f t="shared" si="9"/>
        <v>module:EfML</v>
      </c>
      <c r="B98" s="4" t="s">
        <v>431</v>
      </c>
      <c r="C98" s="4">
        <v>5</v>
      </c>
      <c r="D98" s="4" t="str">
        <f t="shared" si="8"/>
        <v>05</v>
      </c>
      <c r="E98" s="25" t="s">
        <v>725</v>
      </c>
      <c r="F98" t="s">
        <v>1317</v>
      </c>
      <c r="G98" t="str">
        <f t="shared" si="6"/>
        <v xml:space="preserve">module:EfML module:about_LResults module:LResults_EfML . module:LResults_EfML a schema:ItemList ; schema:identifier "Results" ; schema:name "Lernergebnisse EfML" ; schema:itemListElement module:LResult05_EfML . module:LResult05_EfML a schema:ListItem ; schema:name "Learning result  EfML 05" ; schema:position 5 ; schema:description "Die Studierenden kennen wichtige Funktionen zur Signalstatistik und der Signalverarbeitung."@de ; schema:additionalType </v>
      </c>
      <c r="H98" s="18" t="s">
        <v>1062</v>
      </c>
      <c r="I98" s="18" t="s">
        <v>1065</v>
      </c>
      <c r="J98" t="str">
        <f t="shared" si="5"/>
        <v>module:SubjectMatterCompetence , module:BloomTax_Remember .</v>
      </c>
      <c r="K98" t="s">
        <v>895</v>
      </c>
      <c r="L98" t="str">
        <f t="shared" si="7"/>
        <v>module:EfML module:about_LResults module:LResults_EfML . module:LResults_EfML a schema:ItemList ; schema:identifier "Results" ; schema:name "Lernergebnisse EfML" ; schema:itemListElement module:LResult05_EfML . module:LResult05_EfML a schema:ListItem ; schema:name "Learning result  EfML 05" ; schema:position 5 ; schema:description "Die Studierenden kennen wichtige Funktionen zur Signalstatistik und der Signalverarbeitung."@de ; schema:additionalType module:SubjectMatterCompetence , module:BloomTax_Remember .</v>
      </c>
      <c r="M98" t="s">
        <v>895</v>
      </c>
    </row>
    <row r="99" spans="1:13" x14ac:dyDescent="0.35">
      <c r="A99" s="11" t="str">
        <f t="shared" si="9"/>
        <v>module:EfML</v>
      </c>
      <c r="B99" s="4" t="s">
        <v>431</v>
      </c>
      <c r="C99" s="4">
        <v>6</v>
      </c>
      <c r="D99" s="4" t="str">
        <f t="shared" si="8"/>
        <v>06</v>
      </c>
      <c r="E99" s="25" t="s">
        <v>725</v>
      </c>
      <c r="F99" t="s">
        <v>1318</v>
      </c>
      <c r="G99" t="str">
        <f t="shared" si="6"/>
        <v xml:space="preserve">module:EfML module:about_LResults module:LResults_EfML . module:LResults_EfML a schema:ItemList ; schema:identifier "Results" ; schema:name "Lernergebnisse EfML" ; schema:itemListElement module:LResult06_EfML . module:LResult06_EfML a schema:ListItem ; schema:name "Learning result  EfML 06" ; schema:position 6 ; schema:description "Sie können die Fourier-Transformationen anwenden und abgeleitete Spektren interpretieren."@de ; schema:additionalType </v>
      </c>
      <c r="H99" s="18" t="s">
        <v>1062</v>
      </c>
      <c r="I99" s="18" t="s">
        <v>1066</v>
      </c>
      <c r="J99" t="str">
        <f t="shared" si="5"/>
        <v>module:SubjectMatterCompetence , module:BloomTax_Apply .</v>
      </c>
      <c r="K99" t="s">
        <v>895</v>
      </c>
      <c r="L99" t="str">
        <f t="shared" si="7"/>
        <v>module:EfML module:about_LResults module:LResults_EfML . module:LResults_EfML a schema:ItemList ; schema:identifier "Results" ; schema:name "Lernergebnisse EfML" ; schema:itemListElement module:LResult06_EfML . module:LResult06_EfML a schema:ListItem ; schema:name "Learning result  EfML 06" ; schema:position 6 ; schema:description "Sie können die Fourier-Transformationen anwenden und abgeleitete Spektren interpretieren."@de ; schema:additionalType module:SubjectMatterCompetence , module:BloomTax_Apply .</v>
      </c>
      <c r="M99" t="s">
        <v>895</v>
      </c>
    </row>
    <row r="100" spans="1:13" x14ac:dyDescent="0.35">
      <c r="A100" s="11" t="str">
        <f t="shared" si="9"/>
        <v>module:EfML</v>
      </c>
      <c r="B100" s="4" t="s">
        <v>431</v>
      </c>
      <c r="C100" s="4">
        <v>7</v>
      </c>
      <c r="D100" s="4" t="str">
        <f t="shared" si="8"/>
        <v>07</v>
      </c>
      <c r="E100" s="25" t="s">
        <v>725</v>
      </c>
      <c r="F100" t="s">
        <v>1319</v>
      </c>
      <c r="G100" t="str">
        <f t="shared" si="6"/>
        <v xml:space="preserve">module:EfML module:about_LResults module:LResults_EfML . module:LResults_EfML a schema:ItemList ; schema:identifier "Results" ; schema:name "Lernergebnisse EfML" ; schema:itemListElement module:LResult07_EfML . module:LResult07_EfML a schema:ListItem ; schema:name "Learning result  EfML 07" ; schema:position 7 ; schema:description "Sie beherrschen den Umgang mit erstellten Grafiken (App figure)."@de ; schema:additionalType </v>
      </c>
      <c r="H100" s="18" t="s">
        <v>1062</v>
      </c>
      <c r="I100" s="18" t="s">
        <v>1064</v>
      </c>
      <c r="J100" t="str">
        <f t="shared" si="5"/>
        <v>module:SubjectMatterCompetence , module:BloomTax_Understand .</v>
      </c>
      <c r="K100" t="s">
        <v>895</v>
      </c>
      <c r="L100" t="str">
        <f t="shared" si="7"/>
        <v>module:EfML module:about_LResults module:LResults_EfML . module:LResults_EfML a schema:ItemList ; schema:identifier "Results" ; schema:name "Lernergebnisse EfML" ; schema:itemListElement module:LResult07_EfML . module:LResult07_EfML a schema:ListItem ; schema:name "Learning result  EfML 07" ; schema:position 7 ; schema:description "Sie beherrschen den Umgang mit erstellten Grafiken (App figure)."@de ; schema:additionalType module:SubjectMatterCompetence , module:BloomTax_Understand .</v>
      </c>
      <c r="M100" t="s">
        <v>895</v>
      </c>
    </row>
    <row r="101" spans="1:13" x14ac:dyDescent="0.35">
      <c r="A101" s="11" t="str">
        <f t="shared" si="9"/>
        <v>module:GlAV</v>
      </c>
      <c r="B101" s="4" t="s">
        <v>303</v>
      </c>
      <c r="C101" s="4">
        <v>1</v>
      </c>
      <c r="D101" s="4" t="str">
        <f t="shared" si="8"/>
        <v>01</v>
      </c>
      <c r="E101" s="25" t="s">
        <v>725</v>
      </c>
      <c r="F101" t="s">
        <v>1330</v>
      </c>
      <c r="G101" t="str">
        <f t="shared" si="6"/>
        <v xml:space="preserve">module:GlAV module:about_LResults module:LResults_GlAV . module:LResults_GlAV a schema:ItemList ; schema:identifier "Results" ; schema:name "Lernergebnisse GlAV" ; schema:itemListElement module:LResult01_GlAV . module:LResult01_GlAV a schema:ListItem ; schema:name "Learning result  GlAV 01" ; schema:position 1 ; schema:description "Die Studierenden kennen die Grundlagen der Gestaltung von zeitbasierten Medien (Film/Video und Audio)."@de ; schema:additionalType </v>
      </c>
      <c r="H101" s="18" t="s">
        <v>1062</v>
      </c>
      <c r="I101" s="18" t="s">
        <v>1065</v>
      </c>
      <c r="J101" t="str">
        <f t="shared" si="5"/>
        <v>module:SubjectMatterCompetence , module:BloomTax_Remember .</v>
      </c>
      <c r="K101" t="s">
        <v>895</v>
      </c>
      <c r="L101" t="str">
        <f t="shared" si="7"/>
        <v>module:GlAV module:about_LResults module:LResults_GlAV . module:LResults_GlAV a schema:ItemList ; schema:identifier "Results" ; schema:name "Lernergebnisse GlAV" ; schema:itemListElement module:LResult01_GlAV . module:LResult01_GlAV a schema:ListItem ; schema:name "Learning result  GlAV 01" ; schema:position 1 ; schema:description "Die Studierenden kennen die Grundlagen der Gestaltung von zeitbasierten Medien (Film/Video und Audio)."@de ; schema:additionalType module:SubjectMatterCompetence , module:BloomTax_Remember .</v>
      </c>
      <c r="M101" t="s">
        <v>895</v>
      </c>
    </row>
    <row r="102" spans="1:13" x14ac:dyDescent="0.35">
      <c r="A102" s="11" t="str">
        <f t="shared" si="9"/>
        <v>module:GlAV</v>
      </c>
      <c r="B102" s="4" t="s">
        <v>303</v>
      </c>
      <c r="C102" s="4">
        <v>2</v>
      </c>
      <c r="D102" s="4" t="str">
        <f t="shared" si="8"/>
        <v>02</v>
      </c>
      <c r="E102" s="25" t="s">
        <v>725</v>
      </c>
      <c r="F102" t="s">
        <v>1331</v>
      </c>
      <c r="G102" t="str">
        <f t="shared" si="6"/>
        <v xml:space="preserve">module:GlAV module:about_LResults module:LResults_GlAV . module:LResults_GlAV a schema:ItemList ; schema:identifier "Results" ; schema:name "Lernergebnisse GlAV" ; schema:itemListElement module:LResult02_GlAV . module:LResult02_GlAV a schema:ListItem ; schema:name "Learning result  GlAV 02" ; schema:position 2 ; schema:description "Die Studierenden verstehen die grundlegenden Prinzipien der Arbeit bei Filmaufnahmen und können diese bei eigenen Projekten anwenden."@de ; schema:additionalType </v>
      </c>
      <c r="H102" s="18" t="s">
        <v>1062</v>
      </c>
      <c r="I102" s="18" t="s">
        <v>1064</v>
      </c>
      <c r="J102" t="str">
        <f t="shared" si="5"/>
        <v>module:SubjectMatterCompetence , module:BloomTax_Understand .</v>
      </c>
      <c r="K102" t="s">
        <v>895</v>
      </c>
      <c r="L102" t="str">
        <f t="shared" si="7"/>
        <v>module:GlAV module:about_LResults module:LResults_GlAV . module:LResults_GlAV a schema:ItemList ; schema:identifier "Results" ; schema:name "Lernergebnisse GlAV" ; schema:itemListElement module:LResult02_GlAV . module:LResult02_GlAV a schema:ListItem ; schema:name "Learning result  GlAV 02" ; schema:position 2 ; schema:description "Die Studierenden verstehen die grundlegenden Prinzipien der Arbeit bei Filmaufnahmen und können diese bei eigenen Projekten anwenden."@de ; schema:additionalType module:SubjectMatterCompetence , module:BloomTax_Understand .</v>
      </c>
      <c r="M102" t="s">
        <v>895</v>
      </c>
    </row>
    <row r="103" spans="1:13" x14ac:dyDescent="0.35">
      <c r="A103" s="11" t="str">
        <f t="shared" si="9"/>
        <v>module:GlAV</v>
      </c>
      <c r="B103" s="4" t="s">
        <v>303</v>
      </c>
      <c r="C103" s="4">
        <v>3</v>
      </c>
      <c r="D103" s="4" t="str">
        <f t="shared" si="8"/>
        <v>03</v>
      </c>
      <c r="E103" s="25" t="s">
        <v>725</v>
      </c>
      <c r="F103" t="s">
        <v>1332</v>
      </c>
      <c r="G103" t="str">
        <f t="shared" si="6"/>
        <v xml:space="preserve">module:GlAV module:about_LResults module:LResults_GlAV . module:LResults_GlAV a schema:ItemList ; schema:identifier "Results" ; schema:name "Lernergebnisse GlAV" ; schema:itemListElement module:LResult03_GlAV . module:LResult03_GlAV a schema:ListItem ; schema:name "Learning result  GlAV 03" ; schema:position 3 ; schema:description "Die Studierenden beherrschen die grundlegenden Prinzipien der Arbeit im Tonstudio und können diese bei eigenen Projekten anwenden."@de ; schema:additionalType </v>
      </c>
      <c r="H103" s="18" t="s">
        <v>1062</v>
      </c>
      <c r="I103" s="18" t="s">
        <v>1066</v>
      </c>
      <c r="J103" t="str">
        <f t="shared" si="5"/>
        <v>module:SubjectMatterCompetence , module:BloomTax_Apply .</v>
      </c>
      <c r="K103" t="s">
        <v>895</v>
      </c>
      <c r="L103" t="str">
        <f t="shared" si="7"/>
        <v>module:GlAV module:about_LResults module:LResults_GlAV . module:LResults_GlAV a schema:ItemList ; schema:identifier "Results" ; schema:name "Lernergebnisse GlAV" ; schema:itemListElement module:LResult03_GlAV . module:LResult03_GlAV a schema:ListItem ; schema:name "Learning result  GlAV 03" ; schema:position 3 ; schema:description "Die Studierenden beherrschen die grundlegenden Prinzipien der Arbeit im Tonstudio und können diese bei eigenen Projekten anwenden."@de ; schema:additionalType module:SubjectMatterCompetence , module:BloomTax_Apply .</v>
      </c>
      <c r="M103" t="s">
        <v>895</v>
      </c>
    </row>
    <row r="104" spans="1:13" x14ac:dyDescent="0.35">
      <c r="A104" s="11" t="str">
        <f t="shared" si="9"/>
        <v>module:GlAV</v>
      </c>
      <c r="B104" s="4" t="s">
        <v>303</v>
      </c>
      <c r="C104" s="4">
        <v>4</v>
      </c>
      <c r="D104" s="4" t="str">
        <f t="shared" si="8"/>
        <v>04</v>
      </c>
      <c r="E104" s="25" t="s">
        <v>725</v>
      </c>
      <c r="F104" t="s">
        <v>1333</v>
      </c>
      <c r="G104" t="str">
        <f t="shared" si="6"/>
        <v xml:space="preserve">module:GlAV module:about_LResults module:LResults_GlAV . module:LResults_GlAV a schema:ItemList ; schema:identifier "Results" ; schema:name "Lernergebnisse GlAV" ; schema:itemListElement module:LResult04_GlAV . module:LResult04_GlAV a schema:ListItem ; schema:name "Learning result  GlAV 04" ; schema:position 4 ; schema:description "Sie beherrschen einfache Video- und Audioaufnahmen im Studio und vor Ort."@de ; schema:additionalType </v>
      </c>
      <c r="H104" s="18" t="s">
        <v>1062</v>
      </c>
      <c r="I104" s="18" t="s">
        <v>1066</v>
      </c>
      <c r="J104" t="str">
        <f t="shared" si="5"/>
        <v>module:SubjectMatterCompetence , module:BloomTax_Apply .</v>
      </c>
      <c r="K104" t="s">
        <v>895</v>
      </c>
      <c r="L104" t="str">
        <f t="shared" si="7"/>
        <v>module:GlAV module:about_LResults module:LResults_GlAV . module:LResults_GlAV a schema:ItemList ; schema:identifier "Results" ; schema:name "Lernergebnisse GlAV" ; schema:itemListElement module:LResult04_GlAV . module:LResult04_GlAV a schema:ListItem ; schema:name "Learning result  GlAV 04" ; schema:position 4 ; schema:description "Sie beherrschen einfache Video- und Audioaufnahmen im Studio und vor Ort."@de ; schema:additionalType module:SubjectMatterCompetence , module:BloomTax_Apply .</v>
      </c>
      <c r="M104" t="s">
        <v>895</v>
      </c>
    </row>
    <row r="105" spans="1:13" x14ac:dyDescent="0.35">
      <c r="A105" s="11" t="str">
        <f t="shared" si="9"/>
        <v>module:GlAV</v>
      </c>
      <c r="B105" s="4" t="s">
        <v>303</v>
      </c>
      <c r="C105" s="4">
        <v>5</v>
      </c>
      <c r="D105" s="4" t="str">
        <f t="shared" si="8"/>
        <v>05</v>
      </c>
      <c r="E105" s="25" t="s">
        <v>725</v>
      </c>
      <c r="F105" t="s">
        <v>1334</v>
      </c>
      <c r="G105" t="str">
        <f t="shared" si="6"/>
        <v xml:space="preserve">module:GlAV module:about_LResults module:LResults_GlAV . module:LResults_GlAV a schema:ItemList ; schema:identifier "Results" ; schema:name "Lernergebnisse GlAV" ; schema:itemListElement module:LResult05_GlAV . module:LResult05_GlAV a schema:ListItem ; schema:name "Learning result  GlAV 05" ; schema:position 5 ; schema:description "Die Studierenden können den Workflow in der Postproduktion konzipieren und einzelne Technologien anwenden."@de ; schema:additionalType </v>
      </c>
      <c r="H105" s="18" t="s">
        <v>1062</v>
      </c>
      <c r="I105" s="18" t="s">
        <v>1066</v>
      </c>
      <c r="J105" t="str">
        <f t="shared" si="5"/>
        <v>module:SubjectMatterCompetence , module:BloomTax_Apply .</v>
      </c>
      <c r="K105" t="s">
        <v>895</v>
      </c>
      <c r="L105" t="str">
        <f t="shared" si="7"/>
        <v>module:GlAV module:about_LResults module:LResults_GlAV . module:LResults_GlAV a schema:ItemList ; schema:identifier "Results" ; schema:name "Lernergebnisse GlAV" ; schema:itemListElement module:LResult05_GlAV . module:LResult05_GlAV a schema:ListItem ; schema:name "Learning result  GlAV 05" ; schema:position 5 ; schema:description "Die Studierenden können den Workflow in der Postproduktion konzipieren und einzelne Technologien anwenden."@de ; schema:additionalType module:SubjectMatterCompetence , module:BloomTax_Apply .</v>
      </c>
      <c r="M105" t="s">
        <v>895</v>
      </c>
    </row>
    <row r="106" spans="1:13" x14ac:dyDescent="0.35">
      <c r="A106" s="11" t="str">
        <f t="shared" si="9"/>
        <v>module:GlAV</v>
      </c>
      <c r="B106" s="4" t="s">
        <v>303</v>
      </c>
      <c r="C106" s="4">
        <v>6</v>
      </c>
      <c r="D106" s="4" t="str">
        <f t="shared" si="8"/>
        <v>06</v>
      </c>
      <c r="E106" s="25" t="s">
        <v>725</v>
      </c>
      <c r="F106" t="s">
        <v>1335</v>
      </c>
      <c r="G106" t="str">
        <f t="shared" si="6"/>
        <v xml:space="preserve">module:GlAV module:about_LResults module:LResults_GlAV . module:LResults_GlAV a schema:ItemList ; schema:identifier "Results" ; schema:name "Lernergebnisse GlAV" ; schema:itemListElement module:LResult06_GlAV . module:LResult06_GlAV a schema:ListItem ; schema:name "Learning result  GlAV 06" ; schema:position 6 ; schema:description "Sie kennen die ästhetischen Grundlagen des Zusammenfügens von Bild und Ton und können die einzelnen Medien verknüpfen."@de ; schema:additionalType </v>
      </c>
      <c r="H106" s="18" t="s">
        <v>1062</v>
      </c>
      <c r="I106" s="18" t="s">
        <v>1087</v>
      </c>
      <c r="J106" t="str">
        <f t="shared" si="5"/>
        <v>module:SubjectMatterCompetence , module:BloomTax_Analyze .</v>
      </c>
      <c r="K106" t="s">
        <v>895</v>
      </c>
      <c r="L106" t="str">
        <f t="shared" si="7"/>
        <v>module:GlAV module:about_LResults module:LResults_GlAV . module:LResults_GlAV a schema:ItemList ; schema:identifier "Results" ; schema:name "Lernergebnisse GlAV" ; schema:itemListElement module:LResult06_GlAV . module:LResult06_GlAV a schema:ListItem ; schema:name "Learning result  GlAV 06" ; schema:position 6 ; schema:description "Sie kennen die ästhetischen Grundlagen des Zusammenfügens von Bild und Ton und können die einzelnen Medien verknüpfen."@de ; schema:additionalType module:SubjectMatterCompetence , module:BloomTax_Analyze .</v>
      </c>
      <c r="M106" t="s">
        <v>895</v>
      </c>
    </row>
    <row r="107" spans="1:13" x14ac:dyDescent="0.35">
      <c r="A107" s="11" t="str">
        <f t="shared" si="9"/>
        <v>module:GlAV</v>
      </c>
      <c r="B107" s="4" t="s">
        <v>303</v>
      </c>
      <c r="C107" s="4">
        <v>7</v>
      </c>
      <c r="D107" s="4" t="str">
        <f t="shared" si="8"/>
        <v>07</v>
      </c>
      <c r="E107" s="25" t="s">
        <v>725</v>
      </c>
      <c r="F107" t="s">
        <v>1336</v>
      </c>
      <c r="G107" t="str">
        <f t="shared" si="6"/>
        <v xml:space="preserve">module:GlAV module:about_LResults module:LResults_GlAV . module:LResults_GlAV a schema:ItemList ; schema:identifier "Results" ; schema:name "Lernergebnisse GlAV" ; schema:itemListElement module:LResult07_GlAV . module:LResult07_GlAV a schema:ListItem ; schema:name "Learning result  GlAV 07" ; schema:position 7 ; schema:description "Die Studierenden können die einschlägigen Softwareprogramme (z. B. Final Cut Pro, Cinema 4D, Logic Express und ProTools HD) anwenden.  "@de ; schema:additionalType </v>
      </c>
      <c r="H107" s="18" t="s">
        <v>1062</v>
      </c>
      <c r="I107" s="18" t="s">
        <v>1066</v>
      </c>
      <c r="J107" t="str">
        <f t="shared" si="5"/>
        <v>module:SubjectMatterCompetence , module:BloomTax_Apply .</v>
      </c>
      <c r="K107" t="s">
        <v>895</v>
      </c>
      <c r="L107" t="str">
        <f t="shared" si="7"/>
        <v>module:GlAV module:about_LResults module:LResults_GlAV . module:LResults_GlAV a schema:ItemList ; schema:identifier "Results" ; schema:name "Lernergebnisse GlAV" ; schema:itemListElement module:LResult07_GlAV . module:LResult07_GlAV a schema:ListItem ; schema:name "Learning result  GlAV 07" ; schema:position 7 ; schema:description "Die Studierenden können die einschlägigen Softwareprogramme (z. B. Final Cut Pro, Cinema 4D, Logic Express und ProTools HD) anwenden.  "@de ; schema:additionalType module:SubjectMatterCompetence , module:BloomTax_Apply .</v>
      </c>
      <c r="M107" t="s">
        <v>895</v>
      </c>
    </row>
    <row r="108" spans="1:13" x14ac:dyDescent="0.35">
      <c r="A108" s="11" t="str">
        <f t="shared" si="9"/>
        <v>module:GlCC</v>
      </c>
      <c r="B108" s="4" t="s">
        <v>416</v>
      </c>
      <c r="C108" s="4">
        <v>1</v>
      </c>
      <c r="D108" s="4" t="str">
        <f t="shared" si="8"/>
        <v>01</v>
      </c>
      <c r="E108" s="25" t="s">
        <v>725</v>
      </c>
      <c r="F108" t="s">
        <v>1352</v>
      </c>
      <c r="G108" t="str">
        <f t="shared" si="6"/>
        <v xml:space="preserve">module:GlCC module:about_LResults module:LResults_GlCC . module:LResults_GlCC a schema:ItemList ; schema:identifier "Results" ; schema:name "Lernergebnisse GlCC" ; schema:itemListElement module:LResult01_GlCC . module:LResult01_GlCC a schema:ListItem ; schema:name "Learning result  GlCC 01" ; schema:position 1 ; schema:description "Die Studierenden kennen und verstehen die Spezifika und Grundkonzepte verteilter und cloud-basierter Systeme."@de ; schema:additionalType </v>
      </c>
      <c r="H108" s="18" t="s">
        <v>1062</v>
      </c>
      <c r="I108" s="18" t="s">
        <v>1064</v>
      </c>
      <c r="J108" t="str">
        <f t="shared" si="5"/>
        <v>module:SubjectMatterCompetence , module:BloomTax_Understand .</v>
      </c>
      <c r="K108" t="s">
        <v>895</v>
      </c>
      <c r="L108" t="str">
        <f t="shared" si="7"/>
        <v>module:GlCC module:about_LResults module:LResults_GlCC . module:LResults_GlCC a schema:ItemList ; schema:identifier "Results" ; schema:name "Lernergebnisse GlCC" ; schema:itemListElement module:LResult01_GlCC . module:LResult01_GlCC a schema:ListItem ; schema:name "Learning result  GlCC 01" ; schema:position 1 ; schema:description "Die Studierenden kennen und verstehen die Spezifika und Grundkonzepte verteilter und cloud-basierter Systeme."@de ; schema:additionalType module:SubjectMatterCompetence , module:BloomTax_Understand .</v>
      </c>
      <c r="M108" t="s">
        <v>895</v>
      </c>
    </row>
    <row r="109" spans="1:13" x14ac:dyDescent="0.35">
      <c r="A109" s="11" t="str">
        <f t="shared" si="9"/>
        <v>module:GlCC</v>
      </c>
      <c r="B109" s="4" t="s">
        <v>416</v>
      </c>
      <c r="C109" s="4">
        <v>2</v>
      </c>
      <c r="D109" s="4" t="str">
        <f t="shared" si="8"/>
        <v>02</v>
      </c>
      <c r="E109" s="25" t="s">
        <v>725</v>
      </c>
      <c r="F109" t="s">
        <v>1353</v>
      </c>
      <c r="G109" t="str">
        <f t="shared" si="6"/>
        <v xml:space="preserve">module:GlCC module:about_LResults module:LResults_GlCC . module:LResults_GlCC a schema:ItemList ; schema:identifier "Results" ; schema:name "Lernergebnisse GlCC" ; schema:itemListElement module:LResult02_GlCC . module:LResult02_GlCC a schema:ListItem ; schema:name "Learning result  GlCC 02" ; schema:position 2 ; schema:description "Sie sind in der Lage, die Notwendigkeit, die Vorteile aber auch die Probleme beim Einsatz dieser Systeme abzuschätzen und zu bewerten."@de ; schema:additionalType </v>
      </c>
      <c r="H109" s="18" t="s">
        <v>1062</v>
      </c>
      <c r="I109" s="18" t="s">
        <v>1299</v>
      </c>
      <c r="J109" t="str">
        <f t="shared" si="5"/>
        <v>module:SubjectMatterCompetence , module:BloomTax_Evaluate .</v>
      </c>
      <c r="K109" t="s">
        <v>895</v>
      </c>
      <c r="L109" t="str">
        <f t="shared" si="7"/>
        <v>module:GlCC module:about_LResults module:LResults_GlCC . module:LResults_GlCC a schema:ItemList ; schema:identifier "Results" ; schema:name "Lernergebnisse GlCC" ; schema:itemListElement module:LResult02_GlCC . module:LResult02_GlCC a schema:ListItem ; schema:name "Learning result  GlCC 02" ; schema:position 2 ; schema:description "Sie sind in der Lage, die Notwendigkeit, die Vorteile aber auch die Probleme beim Einsatz dieser Systeme abzuschätzen und zu bewerten."@de ; schema:additionalType module:SubjectMatterCompetence , module:BloomTax_Evaluate .</v>
      </c>
      <c r="M109" t="s">
        <v>895</v>
      </c>
    </row>
    <row r="110" spans="1:13" x14ac:dyDescent="0.35">
      <c r="A110" s="11" t="str">
        <f t="shared" si="9"/>
        <v>module:GlCC</v>
      </c>
      <c r="B110" s="4" t="s">
        <v>416</v>
      </c>
      <c r="C110" s="4">
        <v>3</v>
      </c>
      <c r="D110" s="4" t="str">
        <f t="shared" si="8"/>
        <v>03</v>
      </c>
      <c r="E110" s="25" t="s">
        <v>725</v>
      </c>
      <c r="F110" t="s">
        <v>1354</v>
      </c>
      <c r="G110" t="str">
        <f t="shared" si="6"/>
        <v xml:space="preserve">module:GlCC module:about_LResults module:LResults_GlCC . module:LResults_GlCC a schema:ItemList ; schema:identifier "Results" ; schema:name "Lernergebnisse GlCC" ; schema:itemListElement module:LResult03_GlCC . module:LResult03_GlCC a schema:ListItem ; schema:name "Learning result  GlCC 03" ; schema:position 3 ; schema:description "Die Studierenden können die grundlegenden Technologien zur Entwicklung von verteilten Anwendungen in der Cloud anwenden."@de ; schema:additionalType </v>
      </c>
      <c r="H110" s="18" t="s">
        <v>1062</v>
      </c>
      <c r="I110" s="18" t="s">
        <v>1066</v>
      </c>
      <c r="J110" t="str">
        <f t="shared" si="5"/>
        <v>module:SubjectMatterCompetence , module:BloomTax_Apply .</v>
      </c>
      <c r="K110" t="s">
        <v>895</v>
      </c>
      <c r="L110" t="str">
        <f t="shared" si="7"/>
        <v>module:GlCC module:about_LResults module:LResults_GlCC . module:LResults_GlCC a schema:ItemList ; schema:identifier "Results" ; schema:name "Lernergebnisse GlCC" ; schema:itemListElement module:LResult03_GlCC . module:LResult03_GlCC a schema:ListItem ; schema:name "Learning result  GlCC 03" ; schema:position 3 ; schema:description "Die Studierenden können die grundlegenden Technologien zur Entwicklung von verteilten Anwendungen in der Cloud anwenden."@de ; schema:additionalType module:SubjectMatterCompetence , module:BloomTax_Apply .</v>
      </c>
      <c r="M110" t="s">
        <v>895</v>
      </c>
    </row>
    <row r="111" spans="1:13" x14ac:dyDescent="0.35">
      <c r="A111" s="11" t="str">
        <f t="shared" si="9"/>
        <v>module:GlCC</v>
      </c>
      <c r="B111" s="4" t="s">
        <v>416</v>
      </c>
      <c r="C111" s="4">
        <v>4</v>
      </c>
      <c r="D111" s="4" t="str">
        <f t="shared" si="8"/>
        <v>04</v>
      </c>
      <c r="E111" s="25" t="s">
        <v>725</v>
      </c>
      <c r="F111" t="s">
        <v>1355</v>
      </c>
      <c r="G111" t="str">
        <f t="shared" si="6"/>
        <v xml:space="preserve">module:GlCC module:about_LResults module:LResults_GlCC . module:LResults_GlCC a schema:ItemList ; schema:identifier "Results" ; schema:name "Lernergebnisse GlCC" ; schema:itemListElement module:LResult04_GlCC . module:LResult04_GlCC a schema:ListItem ; schema:name "Learning result  GlCC 04" ; schema:position 4 ; schema:description "Im Rahmen der praktischen Übungen werden die Studenten schrittweise eine verteilte Anwendung in der Cloud unter Verwendung ausgewählter Technologien entwerfen und implementieren und somit Problemlösungs- und Methodenkompetenz in beiden Bereichen erwerben. "@de ; schema:additionalType </v>
      </c>
      <c r="H111" s="18" t="s">
        <v>1062</v>
      </c>
      <c r="I111" s="18" t="s">
        <v>1300</v>
      </c>
      <c r="J111" t="str">
        <f t="shared" si="5"/>
        <v>module:SubjectMatterCompetence , module:BloomTax_Create .</v>
      </c>
      <c r="K111" t="s">
        <v>895</v>
      </c>
      <c r="L111" t="str">
        <f t="shared" si="7"/>
        <v>module:GlCC module:about_LResults module:LResults_GlCC . module:LResults_GlCC a schema:ItemList ; schema:identifier "Results" ; schema:name "Lernergebnisse GlCC" ; schema:itemListElement module:LResult04_GlCC . module:LResult04_GlCC a schema:ListItem ; schema:name "Learning result  GlCC 04" ; schema:position 4 ; schema:description "Im Rahmen der praktischen Übungen werden die Studenten schrittweise eine verteilte Anwendung in der Cloud unter Verwendung ausgewählter Technologien entwerfen und implementieren und somit Problemlösungs- und Methodenkompetenz in beiden Bereichen erwerben. "@de ; schema:additionalType module:SubjectMatterCompetence , module:BloomTax_Create .</v>
      </c>
      <c r="M111" t="s">
        <v>895</v>
      </c>
    </row>
    <row r="112" spans="1:13" x14ac:dyDescent="0.35">
      <c r="A112" s="11" t="str">
        <f t="shared" si="9"/>
        <v>module:MiCT</v>
      </c>
      <c r="B112" s="4" t="s">
        <v>401</v>
      </c>
      <c r="C112" s="4">
        <v>1</v>
      </c>
      <c r="D112" s="4" t="str">
        <f t="shared" si="8"/>
        <v>01</v>
      </c>
      <c r="E112" s="25" t="s">
        <v>725</v>
      </c>
      <c r="F112" t="s">
        <v>1364</v>
      </c>
      <c r="G112" t="str">
        <f t="shared" si="6"/>
        <v xml:space="preserve">module:MiCT module:about_LResults module:LResults_MiCT . module:LResults_MiCT a schema:ItemList ; schema:identifier "Results" ; schema:name "Lernergebnisse MiCT" ; schema:itemListElement module:LResult01_MiCT . module:LResult01_MiCT a schema:ListItem ; schema:name "Learning result  MiCT 01" ; schema:position 1 ; schema:description "Die Studierenden kennen alle wesentlichen Bestandteile eines Mikrocomputers sowie deren Funktionen und überblicken deren Zusammenspiel."@de ; schema:additionalType </v>
      </c>
      <c r="H112" s="18" t="s">
        <v>1062</v>
      </c>
      <c r="I112" s="18" t="s">
        <v>1065</v>
      </c>
      <c r="J112" t="str">
        <f t="shared" si="5"/>
        <v>module:SubjectMatterCompetence , module:BloomTax_Remember .</v>
      </c>
      <c r="K112" t="s">
        <v>895</v>
      </c>
      <c r="L112" t="str">
        <f t="shared" si="7"/>
        <v>module:MiCT module:about_LResults module:LResults_MiCT . module:LResults_MiCT a schema:ItemList ; schema:identifier "Results" ; schema:name "Lernergebnisse MiCT" ; schema:itemListElement module:LResult01_MiCT . module:LResult01_MiCT a schema:ListItem ; schema:name "Learning result  MiCT 01" ; schema:position 1 ; schema:description "Die Studierenden kennen alle wesentlichen Bestandteile eines Mikrocomputers sowie deren Funktionen und überblicken deren Zusammenspiel."@de ; schema:additionalType module:SubjectMatterCompetence , module:BloomTax_Remember .</v>
      </c>
      <c r="M112" t="s">
        <v>895</v>
      </c>
    </row>
    <row r="113" spans="1:13" x14ac:dyDescent="0.35">
      <c r="A113" s="11" t="str">
        <f t="shared" si="9"/>
        <v>module:MiCT</v>
      </c>
      <c r="B113" s="4" t="s">
        <v>401</v>
      </c>
      <c r="C113" s="4">
        <v>2</v>
      </c>
      <c r="D113" s="4" t="str">
        <f t="shared" si="8"/>
        <v>02</v>
      </c>
      <c r="E113" s="25" t="s">
        <v>725</v>
      </c>
      <c r="F113" t="s">
        <v>1365</v>
      </c>
      <c r="G113" t="str">
        <f t="shared" si="6"/>
        <v xml:space="preserve">module:MiCT module:about_LResults module:LResults_MiCT . module:LResults_MiCT a schema:ItemList ; schema:identifier "Results" ; schema:name "Lernergebnisse MiCT" ; schema:itemListElement module:LResult02_MiCT . module:LResult02_MiCT a schema:ListItem ; schema:name "Learning result  MiCT 02" ; schema:position 2 ; schema:description "Sie besitzen die wichtigsten Kenntnisse und Fertigkeiten, um die Konfiguration eines Mikrocomputers bei dessen Programmierung optimal zu berücksichtigen und können auf dem Niveau von Standardanwendungen Konfigurationen eines Mikrocomputers selbst entwickeln."@de ; schema:additionalType </v>
      </c>
      <c r="H113" s="18" t="s">
        <v>1062</v>
      </c>
      <c r="I113" s="18" t="s">
        <v>1066</v>
      </c>
      <c r="J113" t="str">
        <f t="shared" si="5"/>
        <v>module:SubjectMatterCompetence , module:BloomTax_Apply .</v>
      </c>
      <c r="K113" t="s">
        <v>895</v>
      </c>
      <c r="L113" t="str">
        <f t="shared" si="7"/>
        <v>module:MiCT module:about_LResults module:LResults_MiCT . module:LResults_MiCT a schema:ItemList ; schema:identifier "Results" ; schema:name "Lernergebnisse MiCT" ; schema:itemListElement module:LResult02_MiCT . module:LResult02_MiCT a schema:ListItem ; schema:name "Learning result  MiCT 02" ; schema:position 2 ; schema:description "Sie besitzen die wichtigsten Kenntnisse und Fertigkeiten, um die Konfiguration eines Mikrocomputers bei dessen Programmierung optimal zu berücksichtigen und können auf dem Niveau von Standardanwendungen Konfigurationen eines Mikrocomputers selbst entwickeln."@de ; schema:additionalType module:SubjectMatterCompetence , module:BloomTax_Apply .</v>
      </c>
      <c r="M113" t="s">
        <v>895</v>
      </c>
    </row>
    <row r="114" spans="1:13" x14ac:dyDescent="0.35">
      <c r="A114" s="11" t="str">
        <f t="shared" si="9"/>
        <v>module:MiCT</v>
      </c>
      <c r="B114" s="4" t="s">
        <v>401</v>
      </c>
      <c r="C114" s="4">
        <v>3</v>
      </c>
      <c r="D114" s="4" t="str">
        <f t="shared" si="8"/>
        <v>03</v>
      </c>
      <c r="E114" s="25" t="s">
        <v>725</v>
      </c>
      <c r="F114" t="s">
        <v>1366</v>
      </c>
      <c r="G114" t="str">
        <f t="shared" si="6"/>
        <v xml:space="preserve">module:MiCT module:about_LResults module:LResults_MiCT . module:LResults_MiCT a schema:ItemList ; schema:identifier "Results" ; schema:name "Lernergebnisse MiCT" ; schema:itemListElement module:LResult03_MiCT . module:LResult03_MiCT a schema:ListItem ; schema:name "Learning result  MiCT 03" ; schema:position 3 ; schema:description "Sie sind in der Lage, ausgewählte Konfigurationen von Mikrocomputern selbständig zu evaluieren. "@de ; schema:additionalType </v>
      </c>
      <c r="H114" s="18" t="s">
        <v>1062</v>
      </c>
      <c r="I114" s="18" t="s">
        <v>1299</v>
      </c>
      <c r="J114" t="str">
        <f t="shared" si="5"/>
        <v>module:SubjectMatterCompetence , module:BloomTax_Evaluate .</v>
      </c>
      <c r="K114" t="s">
        <v>895</v>
      </c>
      <c r="L114" t="str">
        <f t="shared" si="7"/>
        <v>module:MiCT module:about_LResults module:LResults_MiCT . module:LResults_MiCT a schema:ItemList ; schema:identifier "Results" ; schema:name "Lernergebnisse MiCT" ; schema:itemListElement module:LResult03_MiCT . module:LResult03_MiCT a schema:ListItem ; schema:name "Learning result  MiCT 03" ; schema:position 3 ; schema:description "Sie sind in der Lage, ausgewählte Konfigurationen von Mikrocomputern selbständig zu evaluieren. "@de ; schema:additionalType module:SubjectMatterCompetence , module:BloomTax_Evaluate .</v>
      </c>
      <c r="M114" t="s">
        <v>895</v>
      </c>
    </row>
    <row r="115" spans="1:13" x14ac:dyDescent="0.35">
      <c r="A115" s="11" t="str">
        <f t="shared" si="9"/>
        <v>module:HuCI</v>
      </c>
      <c r="B115" s="4" t="s">
        <v>409</v>
      </c>
      <c r="C115" s="4">
        <v>1</v>
      </c>
      <c r="D115" s="4" t="str">
        <f t="shared" si="8"/>
        <v>01</v>
      </c>
      <c r="E115" s="25" t="s">
        <v>725</v>
      </c>
      <c r="F115" t="s">
        <v>1375</v>
      </c>
      <c r="G115" t="str">
        <f t="shared" si="6"/>
        <v xml:space="preserve">module:HuCI module:about_LResults module:LResults_HuCI . module:LResults_HuCI a schema:ItemList ; schema:identifier "Results" ; schema:name "Lernergebnisse HuCI" ; schema:itemListElement module:LResult01_HuCI . module:LResult01_HuCI a schema:ListItem ; schema:name "Learning result  HuCI 01" ; schema:position 1 ; schema:description "Die Studierenden haben einen Überblick über das Gebiet der Human-Computer Interaction in seiner ganzen Breite und können dieses Wissen anwenden, um bestehende Systeme auf HCI-relevanten Dimensionen (beispielsweise Gebrauchstauglichkeit) zu evaluieren und neue oder bestehende Systeme auf diesen Dimensionen zu gestalten."@de ; schema:additionalType </v>
      </c>
      <c r="H115" s="18" t="s">
        <v>1062</v>
      </c>
      <c r="I115" s="18" t="s">
        <v>1066</v>
      </c>
      <c r="J115" t="str">
        <f t="shared" si="5"/>
        <v>module:SubjectMatterCompetence , module:BloomTax_Apply .</v>
      </c>
      <c r="K115" t="s">
        <v>895</v>
      </c>
      <c r="L115" t="str">
        <f t="shared" si="7"/>
        <v>module:HuCI module:about_LResults module:LResults_HuCI . module:LResults_HuCI a schema:ItemList ; schema:identifier "Results" ; schema:name "Lernergebnisse HuCI" ; schema:itemListElement module:LResult01_HuCI . module:LResult01_HuCI a schema:ListItem ; schema:name "Learning result  HuCI 01" ; schema:position 1 ; schema:description "Die Studierenden haben einen Überblick über das Gebiet der Human-Computer Interaction in seiner ganzen Breite und können dieses Wissen anwenden, um bestehende Systeme auf HCI-relevanten Dimensionen (beispielsweise Gebrauchstauglichkeit) zu evaluieren und neue oder bestehende Systeme auf diesen Dimensionen zu gestalten."@de ; schema:additionalType module:SubjectMatterCompetence , module:BloomTax_Apply .</v>
      </c>
      <c r="M115" t="s">
        <v>895</v>
      </c>
    </row>
    <row r="116" spans="1:13" x14ac:dyDescent="0.35">
      <c r="A116" s="11" t="str">
        <f t="shared" si="9"/>
        <v>module:HuCI</v>
      </c>
      <c r="B116" s="4" t="s">
        <v>409</v>
      </c>
      <c r="C116" s="4">
        <v>2</v>
      </c>
      <c r="D116" s="4" t="str">
        <f t="shared" si="8"/>
        <v>02</v>
      </c>
      <c r="E116" s="25" t="s">
        <v>725</v>
      </c>
      <c r="F116" t="s">
        <v>1376</v>
      </c>
      <c r="G116" t="str">
        <f t="shared" si="6"/>
        <v xml:space="preserve">module:HuCI module:about_LResults module:LResults_HuCI . module:LResults_HuCI a schema:ItemList ; schema:identifier "Results" ; schema:name "Lernergebnisse HuCI" ; schema:itemListElement module:LResult02_HuCI . module:LResult02_HuCI a schema:ListItem ; schema:name "Learning result  HuCI 02" ; schema:position 2 ; schema:description "Sie verstehen die spezifischen Denkweisen, Konzepte und Methoden aus Nachbardisziplinen wie Psychologie, Design und Arbeitswissenschaften und können diese für einfache Fragestellungen selbst anwenden und sind bei komplexen Fragestellungen fähig zur interdisziplinären Zusammenarbeit. "@de ; schema:additionalType </v>
      </c>
      <c r="H116" s="18" t="s">
        <v>1062</v>
      </c>
      <c r="I116" s="18" t="s">
        <v>1066</v>
      </c>
      <c r="J116" t="str">
        <f t="shared" si="5"/>
        <v>module:SubjectMatterCompetence , module:BloomTax_Apply .</v>
      </c>
      <c r="K116" t="s">
        <v>895</v>
      </c>
      <c r="L116" t="str">
        <f t="shared" si="7"/>
        <v>module:HuCI module:about_LResults module:LResults_HuCI . module:LResults_HuCI a schema:ItemList ; schema:identifier "Results" ; schema:name "Lernergebnisse HuCI" ; schema:itemListElement module:LResult02_HuCI . module:LResult02_HuCI a schema:ListItem ; schema:name "Learning result  HuCI 02" ; schema:position 2 ; schema:description "Sie verstehen die spezifischen Denkweisen, Konzepte und Methoden aus Nachbardisziplinen wie Psychologie, Design und Arbeitswissenschaften und können diese für einfache Fragestellungen selbst anwenden und sind bei komplexen Fragestellungen fähig zur interdisziplinären Zusammenarbeit. "@de ; schema:additionalType module:SubjectMatterCompetence , module:BloomTax_Apply .</v>
      </c>
      <c r="M116" t="s">
        <v>895</v>
      </c>
    </row>
    <row r="117" spans="1:13" x14ac:dyDescent="0.35">
      <c r="A117" s="11" t="str">
        <f t="shared" si="9"/>
        <v>module:MiPr</v>
      </c>
      <c r="B117" s="4" t="s">
        <v>394</v>
      </c>
      <c r="C117" s="4">
        <v>1</v>
      </c>
      <c r="D117" s="4" t="str">
        <f t="shared" si="8"/>
        <v>01</v>
      </c>
      <c r="E117" s="25" t="s">
        <v>725</v>
      </c>
      <c r="F117" t="s">
        <v>1381</v>
      </c>
      <c r="G117" t="str">
        <f t="shared" si="6"/>
        <v xml:space="preserve">module:MiPr module:about_LResults module:LResults_MiPr . module:LResults_MiPr a schema:ItemList ; schema:identifier "Results" ; schema:name "Lernergebnisse MiPr" ; schema:itemListElement module:LResult01_MiPr . module:LResult01_MiPr a schema:ListItem ; schema:name "Learning result  MiPr 01" ; schema:position 1 ; schema:description "Die Studierenden kennen Architektur, Aufbau und Parameter wesentlicher Mikroprozessor- und Mikrocontrollerfamilien. "@de ; schema:additionalType </v>
      </c>
      <c r="H117" s="18" t="s">
        <v>1062</v>
      </c>
      <c r="I117" s="18" t="s">
        <v>1066</v>
      </c>
      <c r="J117" t="str">
        <f t="shared" si="5"/>
        <v>module:SubjectMatterCompetence , module:BloomTax_Apply .</v>
      </c>
      <c r="K117" t="s">
        <v>895</v>
      </c>
      <c r="L117" t="str">
        <f t="shared" si="7"/>
        <v>module:MiPr module:about_LResults module:LResults_MiPr . module:LResults_MiPr a schema:ItemList ; schema:identifier "Results" ; schema:name "Lernergebnisse MiPr" ; schema:itemListElement module:LResult01_MiPr . module:LResult01_MiPr a schema:ListItem ; schema:name "Learning result  MiPr 01" ; schema:position 1 ; schema:description "Die Studierenden kennen Architektur, Aufbau und Parameter wesentlicher Mikroprozessor- und Mikrocontrollerfamilien. "@de ; schema:additionalType module:SubjectMatterCompetence , module:BloomTax_Apply .</v>
      </c>
      <c r="M117" t="s">
        <v>895</v>
      </c>
    </row>
    <row r="118" spans="1:13" x14ac:dyDescent="0.35">
      <c r="A118" s="11" t="str">
        <f t="shared" si="9"/>
        <v>module:MiPr</v>
      </c>
      <c r="B118" s="4" t="s">
        <v>394</v>
      </c>
      <c r="C118" s="4">
        <v>2</v>
      </c>
      <c r="D118" s="4" t="str">
        <f t="shared" si="8"/>
        <v>02</v>
      </c>
      <c r="E118" s="25" t="s">
        <v>725</v>
      </c>
      <c r="F118" t="s">
        <v>1382</v>
      </c>
      <c r="G118" t="str">
        <f t="shared" si="6"/>
        <v xml:space="preserve">module:MiPr module:about_LResults module:LResults_MiPr . module:LResults_MiPr a schema:ItemList ; schema:identifier "Results" ; schema:name "Lernergebnisse MiPr" ; schema:itemListElement module:LResult02_MiPr . module:LResult02_MiPr a schema:ListItem ; schema:name "Learning result  MiPr 02" ; schema:position 2 ; schema:description "Sie kennen Universal- und Spezialprozessoren sowie die Anforderungen aus Embedded- und Mobile-Applikationen und sind in der Lage, für ein Entwicklungsvorhaben die passende Plattform auszuwählen.  "@de ; schema:additionalType </v>
      </c>
      <c r="H118" s="18" t="s">
        <v>1062</v>
      </c>
      <c r="I118" s="18" t="s">
        <v>1064</v>
      </c>
      <c r="J118" t="str">
        <f t="shared" si="5"/>
        <v>module:SubjectMatterCompetence , module:BloomTax_Understand .</v>
      </c>
      <c r="K118" t="s">
        <v>895</v>
      </c>
      <c r="L118" t="str">
        <f t="shared" si="7"/>
        <v>module:MiPr module:about_LResults module:LResults_MiPr . module:LResults_MiPr a schema:ItemList ; schema:identifier "Results" ; schema:name "Lernergebnisse MiPr" ; schema:itemListElement module:LResult02_MiPr . module:LResult02_MiPr a schema:ListItem ; schema:name "Learning result  MiPr 02" ; schema:position 2 ; schema:description "Sie kennen Universal- und Spezialprozessoren sowie die Anforderungen aus Embedded- und Mobile-Applikationen und sind in der Lage, für ein Entwicklungsvorhaben die passende Plattform auszuwählen.  "@de ; schema:additionalType module:SubjectMatterCompetence , module:BloomTax_Understand .</v>
      </c>
      <c r="M118" t="s">
        <v>895</v>
      </c>
    </row>
    <row r="119" spans="1:13" x14ac:dyDescent="0.35">
      <c r="A119" s="11" t="str">
        <f t="shared" si="9"/>
        <v>module:OpAl</v>
      </c>
      <c r="B119" s="4" t="s">
        <v>387</v>
      </c>
      <c r="C119" s="4">
        <v>1</v>
      </c>
      <c r="D119" s="4" t="str">
        <f t="shared" si="8"/>
        <v>01</v>
      </c>
      <c r="E119" s="25" t="s">
        <v>725</v>
      </c>
      <c r="F119" t="s">
        <v>1387</v>
      </c>
      <c r="G119" t="str">
        <f t="shared" si="6"/>
        <v xml:space="preserve">module:OpAl module:about_LResults module:LResults_OpAl . module:LResults_OpAl a schema:ItemList ; schema:identifier "Results" ; schema:name "Lernergebnisse OpAl" ; schema:itemListElement module:LResult01_OpAl . module:LResult01_OpAl a schema:ListItem ; schema:name "Learning result  OpAl 01" ; schema:position 1 ; schema:description "Die Studierenden kennen grundlegende Probleme der diskreten und linearen Optimierung sowie Algorithmen zu deren Lösung. "@de ; schema:additionalType </v>
      </c>
      <c r="H119" s="18" t="s">
        <v>1062</v>
      </c>
      <c r="I119" s="18" t="s">
        <v>1065</v>
      </c>
      <c r="J119" t="str">
        <f t="shared" si="5"/>
        <v>module:SubjectMatterCompetence , module:BloomTax_Remember .</v>
      </c>
      <c r="K119" t="s">
        <v>895</v>
      </c>
      <c r="L119" t="str">
        <f t="shared" si="7"/>
        <v>module:OpAl module:about_LResults module:LResults_OpAl . module:LResults_OpAl a schema:ItemList ; schema:identifier "Results" ; schema:name "Lernergebnisse OpAl" ; schema:itemListElement module:LResult01_OpAl . module:LResult01_OpAl a schema:ListItem ; schema:name "Learning result  OpAl 01" ; schema:position 1 ; schema:description "Die Studierenden kennen grundlegende Probleme der diskreten und linearen Optimierung sowie Algorithmen zu deren Lösung. "@de ; schema:additionalType module:SubjectMatterCompetence , module:BloomTax_Remember .</v>
      </c>
      <c r="M119" t="s">
        <v>895</v>
      </c>
    </row>
    <row r="120" spans="1:13" x14ac:dyDescent="0.35">
      <c r="A120" s="11" t="str">
        <f t="shared" si="9"/>
        <v>module:OpAl</v>
      </c>
      <c r="B120" s="4" t="s">
        <v>387</v>
      </c>
      <c r="C120" s="4">
        <v>2</v>
      </c>
      <c r="D120" s="4" t="str">
        <f t="shared" si="8"/>
        <v>02</v>
      </c>
      <c r="E120" s="25" t="s">
        <v>725</v>
      </c>
      <c r="F120" t="s">
        <v>1388</v>
      </c>
      <c r="G120" t="str">
        <f t="shared" si="6"/>
        <v xml:space="preserve">module:OpAl module:about_LResults module:LResults_OpAl . module:LResults_OpAl a schema:ItemList ; schema:identifier "Results" ; schema:name "Lernergebnisse OpAl" ; schema:itemListElement module:LResult02_OpAl . module:LResult02_OpAl a schema:ListItem ; schema:name "Learning result  OpAl 02" ; schema:position 2 ; schema:description "Sie können in der Praxis auftretende Aufgabenstellungen als Instanzen solcher Optimierungsprobleme modellieren, geeignete Lösungsverfahren dafür auswählen und diese anwenden. "@de ; schema:additionalType </v>
      </c>
      <c r="H120" s="18" t="s">
        <v>1062</v>
      </c>
      <c r="I120" s="18" t="s">
        <v>1066</v>
      </c>
      <c r="J120" t="str">
        <f t="shared" si="5"/>
        <v>module:SubjectMatterCompetence , module:BloomTax_Apply .</v>
      </c>
      <c r="K120" t="s">
        <v>895</v>
      </c>
      <c r="L120" t="str">
        <f t="shared" si="7"/>
        <v>module:OpAl module:about_LResults module:LResults_OpAl . module:LResults_OpAl a schema:ItemList ; schema:identifier "Results" ; schema:name "Lernergebnisse OpAl" ; schema:itemListElement module:LResult02_OpAl . module:LResult02_OpAl a schema:ListItem ; schema:name "Learning result  OpAl 02" ; schema:position 2 ; schema:description "Sie können in der Praxis auftretende Aufgabenstellungen als Instanzen solcher Optimierungsprobleme modellieren, geeignete Lösungsverfahren dafür auswählen und diese anwenden. "@de ; schema:additionalType module:SubjectMatterCompetence , module:BloomTax_Apply .</v>
      </c>
      <c r="M120" t="s">
        <v>895</v>
      </c>
    </row>
    <row r="121" spans="1:13" x14ac:dyDescent="0.35">
      <c r="A121" s="11" t="str">
        <f t="shared" si="9"/>
        <v>module:OpAl</v>
      </c>
      <c r="B121" s="4" t="s">
        <v>387</v>
      </c>
      <c r="C121" s="4">
        <v>3</v>
      </c>
      <c r="D121" s="4" t="str">
        <f t="shared" si="8"/>
        <v>03</v>
      </c>
      <c r="E121" s="25" t="s">
        <v>725</v>
      </c>
      <c r="F121" t="s">
        <v>1389</v>
      </c>
      <c r="G121" t="str">
        <f t="shared" si="6"/>
        <v xml:space="preserve">module:OpAl module:about_LResults module:LResults_OpAl . module:LResults_OpAl a schema:ItemList ; schema:identifier "Results" ; schema:name "Lernergebnisse OpAl" ; schema:itemListElement module:LResult03_OpAl . module:LResult03_OpAl a schema:ListItem ; schema:name "Learning result  OpAl 03" ; schema:position 3 ; schema:description "Die Studierenden können die praktischen Möglichkeiten und Grenzen der algorithmischen Optimierung einschätzen. "@de ; schema:additionalType </v>
      </c>
      <c r="H121" s="18" t="s">
        <v>1062</v>
      </c>
      <c r="I121" s="18" t="s">
        <v>1299</v>
      </c>
      <c r="J121" t="str">
        <f t="shared" si="5"/>
        <v>module:SubjectMatterCompetence , module:BloomTax_Evaluate .</v>
      </c>
      <c r="K121" t="s">
        <v>895</v>
      </c>
      <c r="L121" t="str">
        <f t="shared" si="7"/>
        <v>module:OpAl module:about_LResults module:LResults_OpAl . module:LResults_OpAl a schema:ItemList ; schema:identifier "Results" ; schema:name "Lernergebnisse OpAl" ; schema:itemListElement module:LResult03_OpAl . module:LResult03_OpAl a schema:ListItem ; schema:name "Learning result  OpAl 03" ; schema:position 3 ; schema:description "Die Studierenden können die praktischen Möglichkeiten und Grenzen der algorithmischen Optimierung einschätzen. "@de ; schema:additionalType module:SubjectMatterCompetence , module:BloomTax_Evaluate .</v>
      </c>
      <c r="M121" t="s">
        <v>895</v>
      </c>
    </row>
    <row r="122" spans="1:13" x14ac:dyDescent="0.35">
      <c r="A122" s="11" t="str">
        <f t="shared" si="9"/>
        <v>module:OpAl</v>
      </c>
      <c r="B122" s="4" t="s">
        <v>387</v>
      </c>
      <c r="C122" s="4">
        <v>4</v>
      </c>
      <c r="D122" s="4" t="str">
        <f t="shared" si="8"/>
        <v>04</v>
      </c>
      <c r="E122" s="25" t="s">
        <v>725</v>
      </c>
      <c r="F122" t="s">
        <v>1390</v>
      </c>
      <c r="G122" t="str">
        <f t="shared" si="6"/>
        <v xml:space="preserve">module:OpAl module:about_LResults module:LResults_OpAl . module:LResults_OpAl a schema:ItemList ; schema:identifier "Results" ; schema:name "Lernergebnisse OpAl" ; schema:itemListElement module:LResult04_OpAl . module:LResult04_OpAl a schema:ListItem ; schema:name "Learning result  OpAl 04" ; schema:position 4 ; schema:description "Sie kennen einige Ansätze zur näherungsweisen Lösung schwieriger Optimierungsprobleme.  "@de ; schema:additionalType </v>
      </c>
      <c r="H122" s="18" t="s">
        <v>1062</v>
      </c>
      <c r="I122" s="18" t="s">
        <v>1064</v>
      </c>
      <c r="J122" t="str">
        <f t="shared" si="5"/>
        <v>module:SubjectMatterCompetence , module:BloomTax_Understand .</v>
      </c>
      <c r="K122" t="s">
        <v>895</v>
      </c>
      <c r="L122" t="str">
        <f t="shared" si="7"/>
        <v>module:OpAl module:about_LResults module:LResults_OpAl . module:LResults_OpAl a schema:ItemList ; schema:identifier "Results" ; schema:name "Lernergebnisse OpAl" ; schema:itemListElement module:LResult04_OpAl . module:LResult04_OpAl a schema:ListItem ; schema:name "Learning result  OpAl 04" ; schema:position 4 ; schema:description "Sie kennen einige Ansätze zur näherungsweisen Lösung schwieriger Optimierungsprobleme.  "@de ; schema:additionalType module:SubjectMatterCompetence , module:BloomTax_Understand .</v>
      </c>
      <c r="M122" t="s">
        <v>895</v>
      </c>
    </row>
    <row r="123" spans="1:13" x14ac:dyDescent="0.35">
      <c r="A123" s="11" t="str">
        <f t="shared" si="9"/>
        <v>module:KoPr</v>
      </c>
      <c r="B123" s="4" t="s">
        <v>378</v>
      </c>
      <c r="C123" s="4">
        <v>1</v>
      </c>
      <c r="D123" s="4" t="str">
        <f t="shared" si="8"/>
        <v>01</v>
      </c>
      <c r="E123" s="25" t="s">
        <v>725</v>
      </c>
      <c r="F123" t="s">
        <v>1403</v>
      </c>
      <c r="G123" t="str">
        <f t="shared" si="6"/>
        <v xml:space="preserve">module:KoPr module:about_LResults module:LResults_KoPr . module:LResults_KoPr a schema:ItemList ; schema:identifier "Results" ; schema:name "Lernergebnisse KoPr" ; schema:itemListElement module:LResult01_KoPr . module:LResult01_KoPr a schema:ListItem ; schema:name "Learning result  KoPr 01" ; schema:position 1 ; schema:description "Die Studierenden können das in den ersten drei Semestern angeeignete Wissen praktisch anwenden."@de ; schema:additionalType </v>
      </c>
      <c r="H123" s="18" t="s">
        <v>1062</v>
      </c>
      <c r="I123" s="18" t="s">
        <v>1066</v>
      </c>
      <c r="J123" t="str">
        <f t="shared" si="5"/>
        <v>module:SubjectMatterCompetence , module:BloomTax_Apply .</v>
      </c>
      <c r="K123" t="s">
        <v>895</v>
      </c>
      <c r="L123" t="str">
        <f t="shared" si="7"/>
        <v>module:KoPr module:about_LResults module:LResults_KoPr . module:LResults_KoPr a schema:ItemList ; schema:identifier "Results" ; schema:name "Lernergebnisse KoPr" ; schema:itemListElement module:LResult01_KoPr . module:LResult01_KoPr a schema:ListItem ; schema:name "Learning result  KoPr 01" ; schema:position 1 ; schema:description "Die Studierenden können das in den ersten drei Semestern angeeignete Wissen praktisch anwenden."@de ; schema:additionalType module:SubjectMatterCompetence , module:BloomTax_Apply .</v>
      </c>
      <c r="M123" t="s">
        <v>895</v>
      </c>
    </row>
    <row r="124" spans="1:13" x14ac:dyDescent="0.35">
      <c r="A124" s="11" t="str">
        <f t="shared" si="9"/>
        <v>module:KoPr</v>
      </c>
      <c r="B124" s="4" t="s">
        <v>378</v>
      </c>
      <c r="C124" s="4">
        <v>2</v>
      </c>
      <c r="D124" s="4" t="str">
        <f t="shared" si="8"/>
        <v>02</v>
      </c>
      <c r="E124" s="25" t="s">
        <v>725</v>
      </c>
      <c r="F124" t="s">
        <v>1404</v>
      </c>
      <c r="G124" t="str">
        <f t="shared" si="6"/>
        <v xml:space="preserve">module:KoPr module:about_LResults module:LResults_KoPr . module:LResults_KoPr a schema:ItemList ; schema:identifier "Results" ; schema:name "Lernergebnisse KoPr" ; schema:itemListElement module:LResult02_KoPr . module:LResult02_KoPr a schema:ListItem ; schema:name "Learning result  KoPr 02" ; schema:position 2 ; schema:description "Sie zeigen dies in verschiedenen kleineren Versuchen, die bei der Durchführung insb. auch die Kombination der erworbenen Fertigkeiten erfordern können."@de ; schema:additionalType </v>
      </c>
      <c r="H124" s="18" t="s">
        <v>1062</v>
      </c>
      <c r="I124" s="18" t="s">
        <v>1066</v>
      </c>
      <c r="J124" t="str">
        <f t="shared" si="5"/>
        <v>module:SubjectMatterCompetence , module:BloomTax_Apply .</v>
      </c>
      <c r="K124" t="s">
        <v>895</v>
      </c>
      <c r="L124" t="str">
        <f t="shared" si="7"/>
        <v>module:KoPr module:about_LResults module:LResults_KoPr . module:LResults_KoPr a schema:ItemList ; schema:identifier "Results" ; schema:name "Lernergebnisse KoPr" ; schema:itemListElement module:LResult02_KoPr . module:LResult02_KoPr a schema:ListItem ; schema:name "Learning result  KoPr 02" ; schema:position 2 ; schema:description "Sie zeigen dies in verschiedenen kleineren Versuchen, die bei der Durchführung insb. auch die Kombination der erworbenen Fertigkeiten erfordern können."@de ; schema:additionalType module:SubjectMatterCompetence , module:BloomTax_Apply .</v>
      </c>
      <c r="M124" t="s">
        <v>895</v>
      </c>
    </row>
    <row r="125" spans="1:13" x14ac:dyDescent="0.35">
      <c r="A125" s="11" t="str">
        <f t="shared" si="9"/>
        <v>module:KoPr</v>
      </c>
      <c r="B125" s="4" t="s">
        <v>378</v>
      </c>
      <c r="C125" s="4">
        <v>3</v>
      </c>
      <c r="D125" s="4" t="str">
        <f t="shared" si="8"/>
        <v>03</v>
      </c>
      <c r="E125" s="25" t="s">
        <v>725</v>
      </c>
      <c r="F125" t="s">
        <v>1405</v>
      </c>
      <c r="G125" t="str">
        <f t="shared" si="6"/>
        <v xml:space="preserve">module:KoPr module:about_LResults module:LResults_KoPr . module:LResults_KoPr a schema:ItemList ; schema:identifier "Results" ; schema:name "Lernergebnisse KoPr" ; schema:itemListElement module:LResult03_KoPr . module:LResult03_KoPr a schema:ListItem ; schema:name "Learning result  KoPr 03" ; schema:position 3 ; schema:description "Die Studierenden können die Versuche sinnvoll vorbereiten, systematisch durchführen und die Ergebnisse dokumentieren.  "@de ; schema:additionalType </v>
      </c>
      <c r="H125" s="18" t="s">
        <v>1062</v>
      </c>
      <c r="I125" s="18" t="s">
        <v>1066</v>
      </c>
      <c r="J125" t="str">
        <f t="shared" si="5"/>
        <v>module:SubjectMatterCompetence , module:BloomTax_Apply .</v>
      </c>
      <c r="K125" t="s">
        <v>895</v>
      </c>
      <c r="L125" t="str">
        <f t="shared" si="7"/>
        <v>module:KoPr module:about_LResults module:LResults_KoPr . module:LResults_KoPr a schema:ItemList ; schema:identifier "Results" ; schema:name "Lernergebnisse KoPr" ; schema:itemListElement module:LResult03_KoPr . module:LResult03_KoPr a schema:ListItem ; schema:name "Learning result  KoPr 03" ; schema:position 3 ; schema:description "Die Studierenden können die Versuche sinnvoll vorbereiten, systematisch durchführen und die Ergebnisse dokumentieren.  "@de ; schema:additionalType module:SubjectMatterCompetence , module:BloomTax_Apply .</v>
      </c>
      <c r="M125" t="s">
        <v>895</v>
      </c>
    </row>
    <row r="126" spans="1:13" x14ac:dyDescent="0.35">
      <c r="A126" s="11" t="str">
        <f t="shared" si="9"/>
        <v>module:SEIK</v>
      </c>
      <c r="B126" s="4" t="s">
        <v>367</v>
      </c>
      <c r="C126" s="4">
        <v>1</v>
      </c>
      <c r="D126" s="4" t="str">
        <f t="shared" si="8"/>
        <v>01</v>
      </c>
      <c r="E126" s="25" t="s">
        <v>725</v>
      </c>
      <c r="F126" t="s">
        <v>1412</v>
      </c>
      <c r="G126" t="str">
        <f t="shared" si="6"/>
        <v xml:space="preserve">module:SEIK module:about_LResults module:LResults_SEIK . module:LResults_SEIK a schema:ItemList ; schema:identifier "Results" ; schema:name "Lernergebnisse SEIK" ; schema:itemListElement module:LResult01_SEIK . module:LResult01_SEIK a schema:ListItem ; schema:name "Learning result  SEIK 01" ; schema:position 1 ; schema:description "Die Studierenden kennen die Aufgaben und Vorgehensmodelle des Software-Engineering und können Methoden des Requirements Engineerings benennen."@de ; schema:additionalType </v>
      </c>
      <c r="H126" s="18" t="s">
        <v>1062</v>
      </c>
      <c r="I126" s="18" t="s">
        <v>1065</v>
      </c>
      <c r="J126" t="str">
        <f t="shared" si="5"/>
        <v>module:SubjectMatterCompetence , module:BloomTax_Remember .</v>
      </c>
      <c r="K126" t="s">
        <v>895</v>
      </c>
      <c r="L126" t="str">
        <f t="shared" si="7"/>
        <v>module:SEIK module:about_LResults module:LResults_SEIK . module:LResults_SEIK a schema:ItemList ; schema:identifier "Results" ; schema:name "Lernergebnisse SEIK" ; schema:itemListElement module:LResult01_SEIK . module:LResult01_SEIK a schema:ListItem ; schema:name "Learning result  SEIK 01" ; schema:position 1 ; schema:description "Die Studierenden kennen die Aufgaben und Vorgehensmodelle des Software-Engineering und können Methoden des Requirements Engineerings benennen."@de ; schema:additionalType module:SubjectMatterCompetence , module:BloomTax_Remember .</v>
      </c>
      <c r="M126" t="s">
        <v>895</v>
      </c>
    </row>
    <row r="127" spans="1:13" x14ac:dyDescent="0.35">
      <c r="A127" s="11" t="str">
        <f t="shared" si="9"/>
        <v>module:SEIK</v>
      </c>
      <c r="B127" s="4" t="s">
        <v>367</v>
      </c>
      <c r="C127" s="4">
        <v>2</v>
      </c>
      <c r="D127" s="4" t="str">
        <f t="shared" si="8"/>
        <v>02</v>
      </c>
      <c r="E127" s="25" t="s">
        <v>725</v>
      </c>
      <c r="F127" t="s">
        <v>1413</v>
      </c>
      <c r="G127" t="str">
        <f t="shared" si="6"/>
        <v xml:space="preserve">module:SEIK module:about_LResults module:LResults_SEIK . module:LResults_SEIK a schema:ItemList ; schema:identifier "Results" ; schema:name "Lernergebnisse SEIK" ; schema:itemListElement module:LResult02_SEIK . module:LResult02_SEIK a schema:ListItem ; schema:name "Learning result  SEIK 02" ; schema:position 2 ; schema:description "Die Studierenden können objektorientierte Modellierung sowohl in der Analyse als auch im Entwurf anwenden und damit Lösungen für ein gegebenes Problem entwickeln. Unterstützend kennen sie Entwurfsmuster und eine Schichtenarchitektur und können dies anwenden."@de ; schema:additionalType </v>
      </c>
      <c r="H127" s="18" t="s">
        <v>1062</v>
      </c>
      <c r="I127" s="18" t="s">
        <v>1066</v>
      </c>
      <c r="J127" t="str">
        <f t="shared" si="5"/>
        <v>module:SubjectMatterCompetence , module:BloomTax_Apply .</v>
      </c>
      <c r="K127" t="s">
        <v>895</v>
      </c>
      <c r="L127" t="str">
        <f t="shared" si="7"/>
        <v>module:SEIK module:about_LResults module:LResults_SEIK . module:LResults_SEIK a schema:ItemList ; schema:identifier "Results" ; schema:name "Lernergebnisse SEIK" ; schema:itemListElement module:LResult02_SEIK . module:LResult02_SEIK a schema:ListItem ; schema:name "Learning result  SEIK 02" ; schema:position 2 ; schema:description "Die Studierenden können objektorientierte Modellierung sowohl in der Analyse als auch im Entwurf anwenden und damit Lösungen für ein gegebenes Problem entwickeln. Unterstützend kennen sie Entwurfsmuster und eine Schichtenarchitektur und können dies anwenden."@de ; schema:additionalType module:SubjectMatterCompetence , module:BloomTax_Apply .</v>
      </c>
      <c r="M127" t="s">
        <v>895</v>
      </c>
    </row>
    <row r="128" spans="1:13" x14ac:dyDescent="0.35">
      <c r="A128" s="11" t="str">
        <f t="shared" si="9"/>
        <v>module:SEIK</v>
      </c>
      <c r="B128" s="4" t="s">
        <v>367</v>
      </c>
      <c r="C128" s="4">
        <v>3</v>
      </c>
      <c r="D128" s="4" t="str">
        <f t="shared" si="8"/>
        <v>03</v>
      </c>
      <c r="E128" s="25" t="s">
        <v>725</v>
      </c>
      <c r="F128" t="s">
        <v>1414</v>
      </c>
      <c r="G128" t="str">
        <f t="shared" si="6"/>
        <v xml:space="preserve">module:SEIK module:about_LResults module:LResults_SEIK . module:LResults_SEIK a schema:ItemList ; schema:identifier "Results" ; schema:name "Lernergebnisse SEIK" ; schema:itemListElement module:LResult03_SEIK . module:LResult03_SEIK a schema:ListItem ; schema:name "Learning result  SEIK 03" ; schema:position 3 ; schema:description "In Teamarbeit modellieren und implementieren die Studierenden eine größere Software-Aufgabe. "@de ; schema:additionalType </v>
      </c>
      <c r="H128" s="18" t="s">
        <v>1062</v>
      </c>
      <c r="I128" s="18" t="s">
        <v>1300</v>
      </c>
      <c r="J128" t="str">
        <f t="shared" si="5"/>
        <v>module:SubjectMatterCompetence , module:BloomTax_Create .</v>
      </c>
      <c r="K128" t="s">
        <v>895</v>
      </c>
      <c r="L128" t="str">
        <f t="shared" si="7"/>
        <v>module:SEIK module:about_LResults module:LResults_SEIK . module:LResults_SEIK a schema:ItemList ; schema:identifier "Results" ; schema:name "Lernergebnisse SEIK" ; schema:itemListElement module:LResult03_SEIK . module:LResult03_SEIK a schema:ListItem ; schema:name "Learning result  SEIK 03" ; schema:position 3 ; schema:description "In Teamarbeit modellieren und implementieren die Studierenden eine größere Software-Aufgabe. "@de ; schema:additionalType module:SubjectMatterCompetence , module:BloomTax_Create .</v>
      </c>
      <c r="M128" t="s">
        <v>895</v>
      </c>
    </row>
    <row r="129" spans="1:13" x14ac:dyDescent="0.35">
      <c r="A129" s="11" t="str">
        <f t="shared" si="9"/>
        <v>module:SEIK</v>
      </c>
      <c r="B129" s="4" t="s">
        <v>367</v>
      </c>
      <c r="C129" s="4">
        <v>4</v>
      </c>
      <c r="D129" s="4" t="str">
        <f t="shared" si="8"/>
        <v>04</v>
      </c>
      <c r="E129" s="25" t="s">
        <v>725</v>
      </c>
      <c r="F129" t="s">
        <v>1415</v>
      </c>
      <c r="G129" t="str">
        <f t="shared" si="6"/>
        <v xml:space="preserve">module:SEIK module:about_LResults module:LResults_SEIK . module:LResults_SEIK a schema:ItemList ; schema:identifier "Results" ; schema:name "Lernergebnisse SEIK" ; schema:itemListElement module:LResult04_SEIK . module:LResult04_SEIK a schema:ListItem ; schema:name "Learning result  SEIK 04" ; schema:position 4 ; schema:description "Dabei wenden sie Teamfähigkeit und Anwendungs-, Analyse-, Problemlöse- und Methodenkompetenzen im Software Engineering an. "@de ; schema:additionalType </v>
      </c>
      <c r="H129" s="18" t="s">
        <v>1121</v>
      </c>
      <c r="J129" t="str">
        <f t="shared" si="5"/>
        <v>module:SocialCompetence .</v>
      </c>
      <c r="K129" t="s">
        <v>895</v>
      </c>
      <c r="L129" t="str">
        <f t="shared" si="7"/>
        <v>module:SEIK module:about_LResults module:LResults_SEIK . module:LResults_SEIK a schema:ItemList ; schema:identifier "Results" ; schema:name "Lernergebnisse SEIK" ; schema:itemListElement module:LResult04_SEIK . module:LResult04_SEIK a schema:ListItem ; schema:name "Learning result  SEIK 04" ; schema:position 4 ; schema:description "Dabei wenden sie Teamfähigkeit und Anwendungs-, Analyse-, Problemlöse- und Methodenkompetenzen im Software Engineering an. "@de ; schema:additionalType module:SocialCompetence .</v>
      </c>
      <c r="M129" t="s">
        <v>895</v>
      </c>
    </row>
    <row r="130" spans="1:13" x14ac:dyDescent="0.35">
      <c r="A130" s="11" t="str">
        <f t="shared" si="9"/>
        <v>module:AKrG</v>
      </c>
      <c r="B130" s="4" t="s">
        <v>360</v>
      </c>
      <c r="C130" s="4">
        <v>1</v>
      </c>
      <c r="D130" s="4" t="str">
        <f t="shared" si="8"/>
        <v>01</v>
      </c>
      <c r="E130" s="25" t="s">
        <v>725</v>
      </c>
      <c r="F130" t="s">
        <v>1427</v>
      </c>
      <c r="G130" t="str">
        <f t="shared" si="6"/>
        <v xml:space="preserve">module:AKrG module:about_LResults module:LResults_AKrG . module:LResults_AKrG a schema:ItemList ; schema:identifier "Results" ; schema:name "Lernergebnisse AKrG" ; schema:itemListElement module:LResult01_AKrG . module:LResult01_AKrG a schema:ListItem ; schema:name "Learning result  AKrG 01" ; schema:position 1 ; schema:description "Die Studierenden kennen die Grundbegriffe, Ziele und einige Methoden der modernen Kryptographie."@de ; schema:additionalType </v>
      </c>
      <c r="H130" s="18" t="s">
        <v>1062</v>
      </c>
      <c r="I130" s="18" t="s">
        <v>1065</v>
      </c>
      <c r="J130" t="str">
        <f t="shared" si="5"/>
        <v>module:SubjectMatterCompetence , module:BloomTax_Remember .</v>
      </c>
      <c r="K130" t="s">
        <v>895</v>
      </c>
      <c r="L130" t="str">
        <f t="shared" si="7"/>
        <v>module:AKrG module:about_LResults module:LResults_AKrG . module:LResults_AKrG a schema:ItemList ; schema:identifier "Results" ; schema:name "Lernergebnisse AKrG" ; schema:itemListElement module:LResult01_AKrG . module:LResult01_AKrG a schema:ListItem ; schema:name "Learning result  AKrG 01" ; schema:position 1 ; schema:description "Die Studierenden kennen die Grundbegriffe, Ziele und einige Methoden der modernen Kryptographie."@de ; schema:additionalType module:SubjectMatterCompetence , module:BloomTax_Remember .</v>
      </c>
      <c r="M130" t="s">
        <v>895</v>
      </c>
    </row>
    <row r="131" spans="1:13" x14ac:dyDescent="0.35">
      <c r="A131" s="11" t="str">
        <f t="shared" si="9"/>
        <v>module:AKrG</v>
      </c>
      <c r="B131" s="4" t="s">
        <v>360</v>
      </c>
      <c r="C131" s="4">
        <v>2</v>
      </c>
      <c r="D131" s="4" t="str">
        <f t="shared" si="8"/>
        <v>02</v>
      </c>
      <c r="E131" s="25" t="s">
        <v>725</v>
      </c>
      <c r="F131" t="s">
        <v>1429</v>
      </c>
      <c r="G131" t="str">
        <f t="shared" ref="G131:G194" si="10">_xlfn.CONCAT(A131," module:about_LResults module:LResults_",B131," . module:LResults_",B131," a schema:ItemList ; schema:identifier ",E131,"Results",E131," ; schema:name ",E131,"Lernergebnisse ",B131,E131," ; schema:itemListElement module:LResult",D131,"_",B131," . module:LResult",D131,"_",B131," a schema:ListItem ; schema:name ",E131,"Learning result  ",B131," ",D131,E131," ; schema:position ",C131," ; schema:description ",E131,F131,E131,"@de ; schema:additionalType ")</f>
        <v xml:space="preserve">module:AKrG module:about_LResults module:LResults_AKrG . module:LResults_AKrG a schema:ItemList ; schema:identifier "Results" ; schema:name "Lernergebnisse AKrG" ; schema:itemListElement module:LResult02_AKrG . module:LResult02_AKrG a schema:ListItem ; schema:name "Learning result  AKrG 02" ; schema:position 2 ; schema:description "Sie verstehen die Arbeitsweise, Sicherheitsvoraussetzungen sowie Einsatzmöglichkeiten einiger aktueller kryptographischer Verfahren."@de ; schema:additionalType </v>
      </c>
      <c r="H131" s="18" t="s">
        <v>1062</v>
      </c>
      <c r="I131" s="18" t="s">
        <v>1064</v>
      </c>
      <c r="J131" t="str">
        <f t="shared" si="5"/>
        <v>module:SubjectMatterCompetence , module:BloomTax_Understand .</v>
      </c>
      <c r="K131" t="s">
        <v>895</v>
      </c>
      <c r="L131" t="str">
        <f t="shared" ref="L131:L194" si="11">_xlfn.CONCAT(G131,J131)</f>
        <v>module:AKrG module:about_LResults module:LResults_AKrG . module:LResults_AKrG a schema:ItemList ; schema:identifier "Results" ; schema:name "Lernergebnisse AKrG" ; schema:itemListElement module:LResult02_AKrG . module:LResult02_AKrG a schema:ListItem ; schema:name "Learning result  AKrG 02" ; schema:position 2 ; schema:description "Sie verstehen die Arbeitsweise, Sicherheitsvoraussetzungen sowie Einsatzmöglichkeiten einiger aktueller kryptographischer Verfahren."@de ; schema:additionalType module:SubjectMatterCompetence , module:BloomTax_Understand .</v>
      </c>
      <c r="M131" t="s">
        <v>895</v>
      </c>
    </row>
    <row r="132" spans="1:13" x14ac:dyDescent="0.35">
      <c r="A132" s="11" t="str">
        <f t="shared" si="9"/>
        <v>module:AKrG</v>
      </c>
      <c r="B132" s="4" t="s">
        <v>360</v>
      </c>
      <c r="C132" s="4">
        <v>3</v>
      </c>
      <c r="D132" s="4" t="str">
        <f t="shared" si="8"/>
        <v>03</v>
      </c>
      <c r="E132" s="25" t="s">
        <v>725</v>
      </c>
      <c r="F132" t="s">
        <v>1430</v>
      </c>
      <c r="G132" t="str">
        <f t="shared" si="10"/>
        <v xml:space="preserve">module:AKrG module:about_LResults module:LResults_AKrG . module:LResults_AKrG a schema:ItemList ; schema:identifier "Results" ; schema:name "Lernergebnisse AKrG" ; schema:itemListElement module:LResult03_AKrG . module:LResult03_AKrG a schema:ListItem ; schema:name "Learning result  AKrG 03" ; schema:position 3 ; schema:description "Die Studierenden können die Sicherheitsanforderungen eines gegebenen Anwendungsszenarios analysieren und die Eignung verschiedener kryptographischer Verfahren dafür bewerten."@de ; schema:additionalType </v>
      </c>
      <c r="H132" s="18" t="s">
        <v>1062</v>
      </c>
      <c r="I132" s="18" t="s">
        <v>1299</v>
      </c>
      <c r="J132" t="str">
        <f t="shared" si="5"/>
        <v>module:SubjectMatterCompetence , module:BloomTax_Evaluate .</v>
      </c>
      <c r="K132" t="s">
        <v>895</v>
      </c>
      <c r="L132" t="str">
        <f t="shared" si="11"/>
        <v>module:AKrG module:about_LResults module:LResults_AKrG . module:LResults_AKrG a schema:ItemList ; schema:identifier "Results" ; schema:name "Lernergebnisse AKrG" ; schema:itemListElement module:LResult03_AKrG . module:LResult03_AKrG a schema:ListItem ; schema:name "Learning result  AKrG 03" ; schema:position 3 ; schema:description "Die Studierenden können die Sicherheitsanforderungen eines gegebenen Anwendungsszenarios analysieren und die Eignung verschiedener kryptographischer Verfahren dafür bewerten."@de ; schema:additionalType module:SubjectMatterCompetence , module:BloomTax_Evaluate .</v>
      </c>
      <c r="M132" t="s">
        <v>895</v>
      </c>
    </row>
    <row r="133" spans="1:13" x14ac:dyDescent="0.35">
      <c r="A133" s="11" t="str">
        <f t="shared" si="9"/>
        <v>module:AKrG</v>
      </c>
      <c r="B133" s="4" t="s">
        <v>360</v>
      </c>
      <c r="C133" s="4">
        <v>4</v>
      </c>
      <c r="D133" s="4" t="str">
        <f t="shared" ref="D133:D196" si="12">IF(C133&lt;10,_xlfn.CONCAT(0,C133),C133)</f>
        <v>04</v>
      </c>
      <c r="E133" s="25" t="s">
        <v>725</v>
      </c>
      <c r="F133" t="s">
        <v>1428</v>
      </c>
      <c r="G133" t="str">
        <f t="shared" si="10"/>
        <v xml:space="preserve">module:AKrG module:about_LResults module:LResults_AKrG . module:LResults_AKrG a schema:ItemList ; schema:identifier "Results" ; schema:name "Lernergebnisse AKrG" ; schema:itemListElement module:LResult04_AKrG . module:LResult04_AKrG a schema:ListItem ; schema:name "Learning result  AKrG 04" ; schema:position 4 ; schema:description "Sie sind in der Lage, für eine Anwendung geeignete kryptographische Verfahren und Werkzeuge auszuwählen und diese in der Praxis fachgerecht einzusetzen.  "@de ; schema:additionalType </v>
      </c>
      <c r="H133" s="18" t="s">
        <v>1062</v>
      </c>
      <c r="I133" s="18" t="s">
        <v>1066</v>
      </c>
      <c r="J133" t="str">
        <f t="shared" si="5"/>
        <v>module:SubjectMatterCompetence , module:BloomTax_Apply .</v>
      </c>
      <c r="K133" t="s">
        <v>895</v>
      </c>
      <c r="L133" t="str">
        <f t="shared" si="11"/>
        <v>module:AKrG module:about_LResults module:LResults_AKrG . module:LResults_AKrG a schema:ItemList ; schema:identifier "Results" ; schema:name "Lernergebnisse AKrG" ; schema:itemListElement module:LResult04_AKrG . module:LResult04_AKrG a schema:ListItem ; schema:name "Learning result  AKrG 04" ; schema:position 4 ; schema:description "Sie sind in der Lage, für eine Anwendung geeignete kryptographische Verfahren und Werkzeuge auszuwählen und diese in der Praxis fachgerecht einzusetzen.  "@de ; schema:additionalType module:SubjectMatterCompetence , module:BloomTax_Apply .</v>
      </c>
      <c r="M133" t="s">
        <v>895</v>
      </c>
    </row>
    <row r="134" spans="1:13" x14ac:dyDescent="0.35">
      <c r="A134" s="11" t="str">
        <f t="shared" si="9"/>
        <v>module:BITS</v>
      </c>
      <c r="B134" s="4" t="s">
        <v>350</v>
      </c>
      <c r="C134" s="4">
        <v>1</v>
      </c>
      <c r="D134" s="4" t="str">
        <f t="shared" si="12"/>
        <v>01</v>
      </c>
      <c r="E134" s="25" t="s">
        <v>725</v>
      </c>
      <c r="F134" t="s">
        <v>1443</v>
      </c>
      <c r="G134" t="str">
        <f t="shared" si="10"/>
        <v xml:space="preserve">module:BITS module:about_LResults module:LResults_BITS . module:LResults_BITS a schema:ItemList ; schema:identifier "Results" ; schema:name "Lernergebnisse BITS" ; schema:itemListElement module:LResult01_BITS . module:LResult01_BITS a schema:ListItem ; schema:name "Learning result  BITS 01" ; schema:position 1 ; schema:description "Nachdem Studierende das Modul erfolgreich absolviert haben, können sie die wesentlichen Konzepte und Begrifflichkeiten aus der Biometrie (z.B. Authentifizierung, Enrollment, biometrische Klassifikation, Fehlerklassen, Modalitätsbegriff, uni- vs. multimodal etc.) beschreiben und auseinander halten."@de ; schema:additionalType </v>
      </c>
      <c r="H134" s="18" t="s">
        <v>1062</v>
      </c>
      <c r="I134" s="18" t="s">
        <v>1065</v>
      </c>
      <c r="J134" t="str">
        <f t="shared" si="5"/>
        <v>module:SubjectMatterCompetence , module:BloomTax_Remember .</v>
      </c>
      <c r="K134" t="s">
        <v>895</v>
      </c>
      <c r="L134" t="str">
        <f t="shared" si="11"/>
        <v>module:BITS module:about_LResults module:LResults_BITS . module:LResults_BITS a schema:ItemList ; schema:identifier "Results" ; schema:name "Lernergebnisse BITS" ; schema:itemListElement module:LResult01_BITS . module:LResult01_BITS a schema:ListItem ; schema:name "Learning result  BITS 01" ; schema:position 1 ; schema:description "Nachdem Studierende das Modul erfolgreich absolviert haben, können sie die wesentlichen Konzepte und Begrifflichkeiten aus der Biometrie (z.B. Authentifizierung, Enrollment, biometrische Klassifikation, Fehlerklassen, Modalitätsbegriff, uni- vs. multimodal etc.) beschreiben und auseinander halten."@de ; schema:additionalType module:SubjectMatterCompetence , module:BloomTax_Remember .</v>
      </c>
      <c r="M134" t="s">
        <v>895</v>
      </c>
    </row>
    <row r="135" spans="1:13" x14ac:dyDescent="0.35">
      <c r="A135" s="11" t="str">
        <f t="shared" si="9"/>
        <v>module:BITS</v>
      </c>
      <c r="B135" s="4" t="s">
        <v>350</v>
      </c>
      <c r="C135" s="4">
        <v>2</v>
      </c>
      <c r="D135" s="4" t="str">
        <f t="shared" si="12"/>
        <v>02</v>
      </c>
      <c r="E135" s="25" t="s">
        <v>725</v>
      </c>
      <c r="F135" t="s">
        <v>1440</v>
      </c>
      <c r="G135" t="str">
        <f t="shared" si="10"/>
        <v xml:space="preserve">module:BITS module:about_LResults module:LResults_BITS . module:LResults_BITS a schema:ItemList ; schema:identifier "Results" ; schema:name "Lernergebnisse BITS" ; schema:itemListElement module:LResult02_BITS . module:LResult02_BITS a schema:ListItem ; schema:name "Learning result  BITS 02" ; schema:position 2 ; schema:description "Sie sind in der Lage, Probleme aufgrund der natürlichen Variabilität von Biometriedaten zu benennen und kritisch zu diskutieren, sowie ausgewählte Verfahren der Merkmalsextraktion und Klassifikation zu skizzieren."@de ; schema:additionalType </v>
      </c>
      <c r="H135" s="18" t="s">
        <v>1062</v>
      </c>
      <c r="I135" s="18" t="s">
        <v>1064</v>
      </c>
      <c r="J135" t="str">
        <f t="shared" si="5"/>
        <v>module:SubjectMatterCompetence , module:BloomTax_Understand .</v>
      </c>
      <c r="K135" t="s">
        <v>895</v>
      </c>
      <c r="L135" t="str">
        <f t="shared" si="11"/>
        <v>module:BITS module:about_LResults module:LResults_BITS . module:LResults_BITS a schema:ItemList ; schema:identifier "Results" ; schema:name "Lernergebnisse BITS" ; schema:itemListElement module:LResult02_BITS . module:LResult02_BITS a schema:ListItem ; schema:name "Learning result  BITS 02" ; schema:position 2 ; schema:description "Sie sind in der Lage, Probleme aufgrund der natürlichen Variabilität von Biometriedaten zu benennen und kritisch zu diskutieren, sowie ausgewählte Verfahren der Merkmalsextraktion und Klassifikation zu skizzieren."@de ; schema:additionalType module:SubjectMatterCompetence , module:BloomTax_Understand .</v>
      </c>
      <c r="M135" t="s">
        <v>895</v>
      </c>
    </row>
    <row r="136" spans="1:13" x14ac:dyDescent="0.35">
      <c r="A136" s="11" t="str">
        <f t="shared" si="9"/>
        <v>module:BITS</v>
      </c>
      <c r="B136" s="4" t="s">
        <v>350</v>
      </c>
      <c r="C136" s="4">
        <v>3</v>
      </c>
      <c r="D136" s="4" t="str">
        <f t="shared" si="12"/>
        <v>03</v>
      </c>
      <c r="E136" s="25" t="s">
        <v>725</v>
      </c>
      <c r="F136" t="s">
        <v>1441</v>
      </c>
      <c r="G136" t="str">
        <f t="shared" si="10"/>
        <v xml:space="preserve">module:BITS module:about_LResults module:LResults_BITS . module:LResults_BITS a schema:ItemList ; schema:identifier "Results" ; schema:name "Lernergebnisse BITS" ; schema:itemListElement module:LResult03_BITS . module:LResult03_BITS a schema:ListItem ; schema:name "Learning result  BITS 03" ; schema:position 3 ; schema:description "Absolventen haben die Fähigkeit, Biometrieverfahren grundsätzlich als Prozessmodell von Merkmalsselektions- und Klassifikationsverfahren zu entwickeln und spezifische Verfahren hinsichtlich der generellen Aspekte Universalität, Einzigartigkeit, Permanenz, Erfassbarkeit, Performanz, Akzeptanz und Überwindbarkeit einzuordnen und zu analysieren."@de ; schema:additionalType </v>
      </c>
      <c r="H136" s="18" t="s">
        <v>1062</v>
      </c>
      <c r="I136" s="18" t="s">
        <v>1087</v>
      </c>
      <c r="J136" t="str">
        <f t="shared" si="5"/>
        <v>module:SubjectMatterCompetence , module:BloomTax_Analyze .</v>
      </c>
      <c r="K136" t="s">
        <v>895</v>
      </c>
      <c r="L136" t="str">
        <f t="shared" si="11"/>
        <v>module:BITS module:about_LResults module:LResults_BITS . module:LResults_BITS a schema:ItemList ; schema:identifier "Results" ; schema:name "Lernergebnisse BITS" ; schema:itemListElement module:LResult03_BITS . module:LResult03_BITS a schema:ListItem ; schema:name "Learning result  BITS 03" ; schema:position 3 ; schema:description "Absolventen haben die Fähigkeit, Biometrieverfahren grundsätzlich als Prozessmodell von Merkmalsselektions- und Klassifikationsverfahren zu entwickeln und spezifische Verfahren hinsichtlich der generellen Aspekte Universalität, Einzigartigkeit, Permanenz, Erfassbarkeit, Performanz, Akzeptanz und Überwindbarkeit einzuordnen und zu analysieren."@de ; schema:additionalType module:SubjectMatterCompetence , module:BloomTax_Analyze .</v>
      </c>
      <c r="M136" t="s">
        <v>895</v>
      </c>
    </row>
    <row r="137" spans="1:13" x14ac:dyDescent="0.35">
      <c r="A137" s="11" t="str">
        <f t="shared" si="9"/>
        <v>module:BITS</v>
      </c>
      <c r="B137" s="4" t="s">
        <v>350</v>
      </c>
      <c r="C137" s="4">
        <v>4</v>
      </c>
      <c r="D137" s="4" t="str">
        <f t="shared" si="12"/>
        <v>04</v>
      </c>
      <c r="E137" s="25" t="s">
        <v>725</v>
      </c>
      <c r="F137" t="s">
        <v>1442</v>
      </c>
      <c r="G137" t="str">
        <f t="shared" si="10"/>
        <v xml:space="preserve">module:BITS module:about_LResults module:LResults_BITS . module:LResults_BITS a schema:ItemList ; schema:identifier "Results" ; schema:name "Lernergebnisse BITS" ; schema:itemListElement module:LResult04_BITS . module:LResult04_BITS a schema:ListItem ; schema:name "Learning result  BITS 04" ; schema:position 4 ; schema:description "Sie können Anforderungen an experimentelle Evaluierung von Biometriesystemen aufzeigen, sowie Anwendungs bezogene Testpläne entwickeln, sowie wesentliche Standards aus der Biometrie wiedergeben und auf Einsatzgebiete beziehen."@de ; schema:additionalType </v>
      </c>
      <c r="H137" s="18" t="s">
        <v>1062</v>
      </c>
      <c r="I137" s="18" t="s">
        <v>1299</v>
      </c>
      <c r="J137" t="str">
        <f t="shared" si="5"/>
        <v>module:SubjectMatterCompetence , module:BloomTax_Evaluate .</v>
      </c>
      <c r="K137" t="s">
        <v>895</v>
      </c>
      <c r="L137" t="str">
        <f t="shared" si="11"/>
        <v>module:BITS module:about_LResults module:LResults_BITS . module:LResults_BITS a schema:ItemList ; schema:identifier "Results" ; schema:name "Lernergebnisse BITS" ; schema:itemListElement module:LResult04_BITS . module:LResult04_BITS a schema:ListItem ; schema:name "Learning result  BITS 04" ; schema:position 4 ; schema:description "Sie können Anforderungen an experimentelle Evaluierung von Biometriesystemen aufzeigen, sowie Anwendungs bezogene Testpläne entwickeln, sowie wesentliche Standards aus der Biometrie wiedergeben und auf Einsatzgebiete beziehen."@de ; schema:additionalType module:SubjectMatterCompetence , module:BloomTax_Evaluate .</v>
      </c>
      <c r="M137" t="s">
        <v>895</v>
      </c>
    </row>
    <row r="138" spans="1:13" x14ac:dyDescent="0.35">
      <c r="A138" s="11" t="str">
        <f t="shared" si="9"/>
        <v>module:CoGr</v>
      </c>
      <c r="B138" s="4" t="s">
        <v>342</v>
      </c>
      <c r="C138" s="4">
        <v>1</v>
      </c>
      <c r="D138" s="4" t="str">
        <f t="shared" si="12"/>
        <v>01</v>
      </c>
      <c r="E138" s="25" t="s">
        <v>725</v>
      </c>
      <c r="F138" t="s">
        <v>1456</v>
      </c>
      <c r="G138" t="str">
        <f t="shared" si="10"/>
        <v xml:space="preserve">module:CoGr module:about_LResults module:LResults_CoGr . module:LResults_CoGr a schema:ItemList ; schema:identifier "Results" ; schema:name "Lernergebnisse CoGr" ; schema:itemListElement module:LResult01_CoGr . module:LResult01_CoGr a schema:ListItem ; schema:name "Learning result  CoGr 01" ; schema:position 1 ; schema:description "Die Studierenden können die Funktionsweise der wichtigsten graphischen Ein- und Ausgabegeräte beschreiben."@de ; schema:additionalType </v>
      </c>
      <c r="H138" s="18" t="s">
        <v>1062</v>
      </c>
      <c r="I138" s="18" t="s">
        <v>1065</v>
      </c>
      <c r="J138" t="str">
        <f t="shared" si="5"/>
        <v>module:SubjectMatterCompetence , module:BloomTax_Remember .</v>
      </c>
      <c r="K138" t="s">
        <v>895</v>
      </c>
      <c r="L138" t="str">
        <f t="shared" si="11"/>
        <v>module:CoGr module:about_LResults module:LResults_CoGr . module:LResults_CoGr a schema:ItemList ; schema:identifier "Results" ; schema:name "Lernergebnisse CoGr" ; schema:itemListElement module:LResult01_CoGr . module:LResult01_CoGr a schema:ListItem ; schema:name "Learning result  CoGr 01" ; schema:position 1 ; schema:description "Die Studierenden können die Funktionsweise der wichtigsten graphischen Ein- und Ausgabegeräte beschreiben."@de ; schema:additionalType module:SubjectMatterCompetence , module:BloomTax_Remember .</v>
      </c>
      <c r="M138" t="s">
        <v>895</v>
      </c>
    </row>
    <row r="139" spans="1:13" x14ac:dyDescent="0.35">
      <c r="A139" s="11" t="str">
        <f t="shared" si="9"/>
        <v>module:CoGr</v>
      </c>
      <c r="B139" s="4" t="s">
        <v>342</v>
      </c>
      <c r="C139" s="4">
        <v>2</v>
      </c>
      <c r="D139" s="4" t="str">
        <f t="shared" si="12"/>
        <v>02</v>
      </c>
      <c r="E139" s="25" t="s">
        <v>725</v>
      </c>
      <c r="F139" t="s">
        <v>1457</v>
      </c>
      <c r="G139" t="str">
        <f t="shared" si="10"/>
        <v xml:space="preserve">module:CoGr module:about_LResults module:LResults_CoGr . module:LResults_CoGr a schema:ItemList ; schema:identifier "Results" ; schema:name "Lernergebnisse CoGr" ; schema:itemListElement module:LResult02_CoGr . module:LResult02_CoGr a schema:ListItem ; schema:name "Learning result  CoGr 02" ; schema:position 2 ; schema:description "Sie sind in der Lage, die Vorgehensweise beim Bresenham-Algorithmus zur Rasterkonvertierung von Geraden, Kreisen und Ellipsen zu erläutern."@de ; schema:additionalType </v>
      </c>
      <c r="H139" s="18" t="s">
        <v>1062</v>
      </c>
      <c r="I139" s="18" t="s">
        <v>1064</v>
      </c>
      <c r="J139" t="str">
        <f t="shared" si="5"/>
        <v>module:SubjectMatterCompetence , module:BloomTax_Understand .</v>
      </c>
      <c r="K139" t="s">
        <v>895</v>
      </c>
      <c r="L139" t="str">
        <f t="shared" si="11"/>
        <v>module:CoGr module:about_LResults module:LResults_CoGr . module:LResults_CoGr a schema:ItemList ; schema:identifier "Results" ; schema:name "Lernergebnisse CoGr" ; schema:itemListElement module:LResult02_CoGr . module:LResult02_CoGr a schema:ListItem ; schema:name "Learning result  CoGr 02" ; schema:position 2 ; schema:description "Sie sind in der Lage, die Vorgehensweise beim Bresenham-Algorithmus zur Rasterkonvertierung von Geraden, Kreisen und Ellipsen zu erläutern."@de ; schema:additionalType module:SubjectMatterCompetence , module:BloomTax_Understand .</v>
      </c>
      <c r="M139" t="s">
        <v>895</v>
      </c>
    </row>
    <row r="140" spans="1:13" x14ac:dyDescent="0.35">
      <c r="A140" s="11" t="str">
        <f t="shared" si="9"/>
        <v>module:CoGr</v>
      </c>
      <c r="B140" s="4" t="s">
        <v>342</v>
      </c>
      <c r="C140" s="4">
        <v>3</v>
      </c>
      <c r="D140" s="4" t="str">
        <f t="shared" si="12"/>
        <v>03</v>
      </c>
      <c r="E140" s="25" t="s">
        <v>725</v>
      </c>
      <c r="F140" t="s">
        <v>1458</v>
      </c>
      <c r="G140" t="str">
        <f t="shared" si="10"/>
        <v xml:space="preserve">module:CoGr module:about_LResults module:LResults_CoGr . module:LResults_CoGr a schema:ItemList ; schema:identifier "Results" ; schema:name "Lernergebnisse CoGr" ; schema:itemListElement module:LResult03_CoGr . module:LResult03_CoGr a schema:ListItem ; schema:name "Learning result  CoGr 03" ; schema:position 3 ; schema:description "Die Studierenden können Strategien zum Füllen von Flächen in der Bild- und der Objektebene sowie Ortsvektoren und freien Vektoren in homogenen Koordinaten angeben."@de ; schema:additionalType </v>
      </c>
      <c r="H140" s="18" t="s">
        <v>1062</v>
      </c>
      <c r="I140" s="18" t="s">
        <v>1064</v>
      </c>
      <c r="J140" t="str">
        <f t="shared" si="5"/>
        <v>module:SubjectMatterCompetence , module:BloomTax_Understand .</v>
      </c>
      <c r="K140" t="s">
        <v>895</v>
      </c>
      <c r="L140" t="str">
        <f t="shared" si="11"/>
        <v>module:CoGr module:about_LResults module:LResults_CoGr . module:LResults_CoGr a schema:ItemList ; schema:identifier "Results" ; schema:name "Lernergebnisse CoGr" ; schema:itemListElement module:LResult03_CoGr . module:LResult03_CoGr a schema:ListItem ; schema:name "Learning result  CoGr 03" ; schema:position 3 ; schema:description "Die Studierenden können Strategien zum Füllen von Flächen in der Bild- und der Objektebene sowie Ortsvektoren und freien Vektoren in homogenen Koordinaten angeben."@de ; schema:additionalType module:SubjectMatterCompetence , module:BloomTax_Understand .</v>
      </c>
      <c r="M140" t="s">
        <v>895</v>
      </c>
    </row>
    <row r="141" spans="1:13" x14ac:dyDescent="0.35">
      <c r="A141" s="11" t="str">
        <f t="shared" ref="A141:A204" si="13">_xlfn.CONCAT("module:",B141)</f>
        <v>module:CoGr</v>
      </c>
      <c r="B141" s="4" t="s">
        <v>342</v>
      </c>
      <c r="C141" s="4">
        <v>4</v>
      </c>
      <c r="D141" s="4" t="str">
        <f t="shared" si="12"/>
        <v>04</v>
      </c>
      <c r="E141" s="25" t="s">
        <v>725</v>
      </c>
      <c r="F141" t="s">
        <v>1459</v>
      </c>
      <c r="G141" t="str">
        <f t="shared" si="10"/>
        <v xml:space="preserve">module:CoGr module:about_LResults module:LResults_CoGr . module:LResults_CoGr a schema:ItemList ; schema:identifier "Results" ; schema:name "Lernergebnisse CoGr" ; schema:itemListElement module:LResult04_CoGr . module:LResult04_CoGr a schema:ListItem ; schema:name "Learning result  CoGr 04" ; schema:position 4 ; schema:description "Sie kennen die 2D- und 3D- Transformationen: Translation, Rotation, Skalierung, Spiegelung und Scherung sowie Parallel- und Zentralprojektion in homogenen Koordinaten und können, soweit möglich, in gewöhnlichen Koordinaten beschreiben."@de ; schema:additionalType </v>
      </c>
      <c r="H141" s="18" t="s">
        <v>1062</v>
      </c>
      <c r="I141" s="18" t="s">
        <v>1064</v>
      </c>
      <c r="J141" t="str">
        <f t="shared" si="5"/>
        <v>module:SubjectMatterCompetence , module:BloomTax_Understand .</v>
      </c>
      <c r="K141" t="s">
        <v>895</v>
      </c>
      <c r="L141" t="str">
        <f t="shared" si="11"/>
        <v>module:CoGr module:about_LResults module:LResults_CoGr . module:LResults_CoGr a schema:ItemList ; schema:identifier "Results" ; schema:name "Lernergebnisse CoGr" ; schema:itemListElement module:LResult04_CoGr . module:LResult04_CoGr a schema:ListItem ; schema:name "Learning result  CoGr 04" ; schema:position 4 ; schema:description "Sie kennen die 2D- und 3D- Transformationen: Translation, Rotation, Skalierung, Spiegelung und Scherung sowie Parallel- und Zentralprojektion in homogenen Koordinaten und können, soweit möglich, in gewöhnlichen Koordinaten beschreiben."@de ; schema:additionalType module:SubjectMatterCompetence , module:BloomTax_Understand .</v>
      </c>
      <c r="M141" t="s">
        <v>895</v>
      </c>
    </row>
    <row r="142" spans="1:13" x14ac:dyDescent="0.35">
      <c r="A142" s="11" t="str">
        <f t="shared" si="13"/>
        <v>module:CoGr</v>
      </c>
      <c r="B142" s="4" t="s">
        <v>342</v>
      </c>
      <c r="C142" s="4">
        <v>5</v>
      </c>
      <c r="D142" s="4" t="str">
        <f t="shared" si="12"/>
        <v>05</v>
      </c>
      <c r="E142" s="25" t="s">
        <v>725</v>
      </c>
      <c r="F142" t="s">
        <v>1460</v>
      </c>
      <c r="G142" t="str">
        <f t="shared" si="10"/>
        <v xml:space="preserve">module:CoGr module:about_LResults module:LResults_CoGr . module:LResults_CoGr a schema:ItemList ; schema:identifier "Results" ; schema:name "Lernergebnisse CoGr" ; schema:itemListElement module:LResult05_CoGr . module:LResult05_CoGr a schema:ListItem ; schema:name "Learning result  CoGr 05" ; schema:position 5 ; schema:description "Die Studierenden sind in der Lage, Bézier-Kurven und 3D-Darstellungsform und Algorithmen zur Sichtbarkeitsbestimmung zu beschreiben."@de ; schema:additionalType </v>
      </c>
      <c r="H142" s="18" t="s">
        <v>1062</v>
      </c>
      <c r="I142" s="18" t="s">
        <v>1064</v>
      </c>
      <c r="J142" t="str">
        <f t="shared" si="5"/>
        <v>module:SubjectMatterCompetence , module:BloomTax_Understand .</v>
      </c>
      <c r="K142" t="s">
        <v>895</v>
      </c>
      <c r="L142" t="str">
        <f t="shared" si="11"/>
        <v>module:CoGr module:about_LResults module:LResults_CoGr . module:LResults_CoGr a schema:ItemList ; schema:identifier "Results" ; schema:name "Lernergebnisse CoGr" ; schema:itemListElement module:LResult05_CoGr . module:LResult05_CoGr a schema:ListItem ; schema:name "Learning result  CoGr 05" ; schema:position 5 ; schema:description "Die Studierenden sind in der Lage, Bézier-Kurven und 3D-Darstellungsform und Algorithmen zur Sichtbarkeitsbestimmung zu beschreiben."@de ; schema:additionalType module:SubjectMatterCompetence , module:BloomTax_Understand .</v>
      </c>
      <c r="M142" t="s">
        <v>895</v>
      </c>
    </row>
    <row r="143" spans="1:13" x14ac:dyDescent="0.35">
      <c r="A143" s="11" t="str">
        <f t="shared" si="13"/>
        <v>module:CoGr</v>
      </c>
      <c r="B143" s="4" t="s">
        <v>342</v>
      </c>
      <c r="C143" s="4">
        <v>6</v>
      </c>
      <c r="D143" s="4" t="str">
        <f t="shared" si="12"/>
        <v>06</v>
      </c>
      <c r="E143" s="25" t="s">
        <v>725</v>
      </c>
      <c r="F143" t="s">
        <v>1455</v>
      </c>
      <c r="G143" t="str">
        <f t="shared" si="10"/>
        <v xml:space="preserve">module:CoGr module:about_LResults module:LResults_CoGr . module:LResults_CoGr a schema:ItemList ; schema:identifier "Results" ; schema:name "Lernergebnisse CoGr" ; schema:itemListElement module:LResult06_CoGr . module:LResult06_CoGr a schema:ListItem ; schema:name "Learning result  CoGr 06" ; schema:position 6 ; schema:description "Sie können das RGB-, CMY-, CMYK-, CIE- und das HSV-Farbenmodell beschreiben sowie anwenden und kennen die verschiedenen Beleuchtungsmodelle für die wirklichkeitsnahe Darstellung einer dreidimensionalen Szene."@de ; schema:additionalType </v>
      </c>
      <c r="H143" s="18" t="s">
        <v>1062</v>
      </c>
      <c r="I143" s="18" t="s">
        <v>1066</v>
      </c>
      <c r="J143" t="str">
        <f t="shared" si="5"/>
        <v>module:SubjectMatterCompetence , module:BloomTax_Apply .</v>
      </c>
      <c r="K143" t="s">
        <v>895</v>
      </c>
      <c r="L143" t="str">
        <f t="shared" si="11"/>
        <v>module:CoGr module:about_LResults module:LResults_CoGr . module:LResults_CoGr a schema:ItemList ; schema:identifier "Results" ; schema:name "Lernergebnisse CoGr" ; schema:itemListElement module:LResult06_CoGr . module:LResult06_CoGr a schema:ListItem ; schema:name "Learning result  CoGr 06" ; schema:position 6 ; schema:description "Sie können das RGB-, CMY-, CMYK-, CIE- und das HSV-Farbenmodell beschreiben sowie anwenden und kennen die verschiedenen Beleuchtungsmodelle für die wirklichkeitsnahe Darstellung einer dreidimensionalen Szene."@de ; schema:additionalType module:SubjectMatterCompetence , module:BloomTax_Apply .</v>
      </c>
      <c r="M143" t="s">
        <v>895</v>
      </c>
    </row>
    <row r="144" spans="1:13" x14ac:dyDescent="0.35">
      <c r="A144" s="11" t="str">
        <f t="shared" si="13"/>
        <v>module:CNPr</v>
      </c>
      <c r="B144" s="4" t="s">
        <v>333</v>
      </c>
      <c r="C144" s="4">
        <v>1</v>
      </c>
      <c r="D144" s="4" t="str">
        <f t="shared" si="12"/>
        <v>01</v>
      </c>
      <c r="E144" s="25" t="s">
        <v>725</v>
      </c>
      <c r="F144" t="s">
        <v>1464</v>
      </c>
      <c r="G144" t="str">
        <f t="shared" si="10"/>
        <v xml:space="preserve">module:CNPr module:about_LResults module:LResults_CNPr . module:LResults_CNPr a schema:ItemList ; schema:identifier "Results" ; schema:name "Lernergebnisse CNPr" ; schema:itemListElement module:LResult01_CNPr . module:LResult01_CNPr a schema:ListItem ; schema:name "Learning result  CNPr 01" ; schema:position 1 ; schema:description "Die Studierenden entwickeln die Fähigkeit, Programme in zunächst unbekannten Sprachen und Entwicklungsumgebungen und für unterschiedliche Zielsysteme zu implementieren."@de ; schema:additionalType </v>
      </c>
      <c r="H144" s="18" t="s">
        <v>1062</v>
      </c>
      <c r="I144" s="18" t="s">
        <v>1066</v>
      </c>
      <c r="J144" t="str">
        <f t="shared" si="5"/>
        <v>module:SubjectMatterCompetence , module:BloomTax_Apply .</v>
      </c>
      <c r="K144" t="s">
        <v>895</v>
      </c>
      <c r="L144" t="str">
        <f t="shared" si="11"/>
        <v>module:CNPr module:about_LResults module:LResults_CNPr . module:LResults_CNPr a schema:ItemList ; schema:identifier "Results" ; schema:name "Lernergebnisse CNPr" ; schema:itemListElement module:LResult01_CNPr . module:LResult01_CNPr a schema:ListItem ; schema:name "Learning result  CNPr 01" ; schema:position 1 ; schema:description "Die Studierenden entwickeln die Fähigkeit, Programme in zunächst unbekannten Sprachen und Entwicklungsumgebungen und für unterschiedliche Zielsysteme zu implementieren."@de ; schema:additionalType module:SubjectMatterCompetence , module:BloomTax_Apply .</v>
      </c>
      <c r="M144" t="s">
        <v>895</v>
      </c>
    </row>
    <row r="145" spans="1:13" x14ac:dyDescent="0.35">
      <c r="A145" s="11" t="str">
        <f t="shared" si="13"/>
        <v>module:CNPr</v>
      </c>
      <c r="B145" s="4" t="s">
        <v>333</v>
      </c>
      <c r="C145" s="4">
        <v>2</v>
      </c>
      <c r="D145" s="4" t="str">
        <f t="shared" si="12"/>
        <v>02</v>
      </c>
      <c r="E145" s="25" t="s">
        <v>725</v>
      </c>
      <c r="F145" t="s">
        <v>1465</v>
      </c>
      <c r="G145" t="str">
        <f t="shared" si="10"/>
        <v xml:space="preserve">module:CNPr module:about_LResults module:LResults_CNPr . module:LResults_CNPr a schema:ItemList ; schema:identifier "Results" ; schema:name "Lernergebnisse CNPr" ; schema:itemListElement module:LResult02_CNPr . module:LResult02_CNPr a schema:ListItem ; schema:name "Learning result  CNPr 02" ; schema:position 2 ; schema:description "Die Studierenden kennen und verstehen die grundlegenden Konzepte von .NET."@de ; schema:additionalType </v>
      </c>
      <c r="H145" s="18" t="s">
        <v>1062</v>
      </c>
      <c r="I145" s="18" t="s">
        <v>1065</v>
      </c>
      <c r="J145" t="str">
        <f t="shared" si="5"/>
        <v>module:SubjectMatterCompetence , module:BloomTax_Remember .</v>
      </c>
      <c r="K145" t="s">
        <v>895</v>
      </c>
      <c r="L145" t="str">
        <f t="shared" si="11"/>
        <v>module:CNPr module:about_LResults module:LResults_CNPr . module:LResults_CNPr a schema:ItemList ; schema:identifier "Results" ; schema:name "Lernergebnisse CNPr" ; schema:itemListElement module:LResult02_CNPr . module:LResult02_CNPr a schema:ListItem ; schema:name "Learning result  CNPr 02" ; schema:position 2 ; schema:description "Die Studierenden kennen und verstehen die grundlegenden Konzepte von .NET."@de ; schema:additionalType module:SubjectMatterCompetence , module:BloomTax_Remember .</v>
      </c>
      <c r="M145" t="s">
        <v>895</v>
      </c>
    </row>
    <row r="146" spans="1:13" x14ac:dyDescent="0.35">
      <c r="A146" s="11" t="str">
        <f t="shared" si="13"/>
        <v>module:CNPr</v>
      </c>
      <c r="B146" s="4" t="s">
        <v>333</v>
      </c>
      <c r="C146" s="4">
        <v>3</v>
      </c>
      <c r="D146" s="4" t="str">
        <f t="shared" si="12"/>
        <v>03</v>
      </c>
      <c r="E146" s="25" t="s">
        <v>725</v>
      </c>
      <c r="F146" t="s">
        <v>1466</v>
      </c>
      <c r="G146" t="str">
        <f t="shared" si="10"/>
        <v xml:space="preserve">module:CNPr module:about_LResults module:LResults_CNPr . module:LResults_CNPr a schema:ItemList ; schema:identifier "Results" ; schema:name "Lernergebnisse CNPr" ; schema:itemListElement module:LResult03_CNPr . module:LResult03_CNPr a schema:ListItem ; schema:name "Learning result  CNPr 03" ; schema:position 3 ; schema:description "Die Studierenden kennen C# und XAML und können diese praktisch anwenden."@de ; schema:additionalType </v>
      </c>
      <c r="H146" s="18" t="s">
        <v>1062</v>
      </c>
      <c r="I146" s="18" t="s">
        <v>1066</v>
      </c>
      <c r="J146" t="str">
        <f t="shared" si="5"/>
        <v>module:SubjectMatterCompetence , module:BloomTax_Apply .</v>
      </c>
      <c r="K146" t="s">
        <v>895</v>
      </c>
      <c r="L146" t="str">
        <f t="shared" si="11"/>
        <v>module:CNPr module:about_LResults module:LResults_CNPr . module:LResults_CNPr a schema:ItemList ; schema:identifier "Results" ; schema:name "Lernergebnisse CNPr" ; schema:itemListElement module:LResult03_CNPr . module:LResult03_CNPr a schema:ListItem ; schema:name "Learning result  CNPr 03" ; schema:position 3 ; schema:description "Die Studierenden kennen C# und XAML und können diese praktisch anwenden."@de ; schema:additionalType module:SubjectMatterCompetence , module:BloomTax_Apply .</v>
      </c>
      <c r="M146" t="s">
        <v>895</v>
      </c>
    </row>
    <row r="147" spans="1:13" x14ac:dyDescent="0.35">
      <c r="A147" s="11" t="str">
        <f t="shared" si="13"/>
        <v>module:CNPr</v>
      </c>
      <c r="B147" s="4" t="s">
        <v>333</v>
      </c>
      <c r="C147" s="4">
        <v>4</v>
      </c>
      <c r="D147" s="4" t="str">
        <f t="shared" si="12"/>
        <v>04</v>
      </c>
      <c r="E147" s="25" t="s">
        <v>725</v>
      </c>
      <c r="F147" t="s">
        <v>1467</v>
      </c>
      <c r="G147" t="str">
        <f t="shared" si="10"/>
        <v xml:space="preserve">module:CNPr module:about_LResults module:LResults_CNPr . module:LResults_CNPr a schema:ItemList ; schema:identifier "Results" ; schema:name "Lernergebnisse CNPr" ; schema:itemListElement module:LResult04_CNPr . module:LResult04_CNPr a schema:ListItem ; schema:name "Learning result  CNPr 04" ; schema:position 4 ; schema:description "Die Studierenden verstehen die Prinzipien der ereignisorientierten Programmierung von grafischen Benutzeroberflächen."@de ; schema:additionalType </v>
      </c>
      <c r="H147" s="18" t="s">
        <v>1062</v>
      </c>
      <c r="I147" s="18" t="s">
        <v>1064</v>
      </c>
      <c r="J147" t="str">
        <f t="shared" si="5"/>
        <v>module:SubjectMatterCompetence , module:BloomTax_Understand .</v>
      </c>
      <c r="K147" t="s">
        <v>895</v>
      </c>
      <c r="L147" t="str">
        <f t="shared" si="11"/>
        <v>module:CNPr module:about_LResults module:LResults_CNPr . module:LResults_CNPr a schema:ItemList ; schema:identifier "Results" ; schema:name "Lernergebnisse CNPr" ; schema:itemListElement module:LResult04_CNPr . module:LResult04_CNPr a schema:ListItem ; schema:name "Learning result  CNPr 04" ; schema:position 4 ; schema:description "Die Studierenden verstehen die Prinzipien der ereignisorientierten Programmierung von grafischen Benutzeroberflächen."@de ; schema:additionalType module:SubjectMatterCompetence , module:BloomTax_Understand .</v>
      </c>
      <c r="M147" t="s">
        <v>895</v>
      </c>
    </row>
    <row r="148" spans="1:13" x14ac:dyDescent="0.35">
      <c r="A148" s="11" t="str">
        <f t="shared" si="13"/>
        <v>module:CNPr</v>
      </c>
      <c r="B148" s="4" t="s">
        <v>333</v>
      </c>
      <c r="C148" s="4">
        <v>5</v>
      </c>
      <c r="D148" s="4" t="str">
        <f t="shared" si="12"/>
        <v>05</v>
      </c>
      <c r="E148" s="25" t="s">
        <v>725</v>
      </c>
      <c r="F148" t="s">
        <v>1468</v>
      </c>
      <c r="G148" t="str">
        <f t="shared" si="10"/>
        <v xml:space="preserve">module:CNPr module:about_LResults module:LResults_CNPr . module:LResults_CNPr a schema:ItemList ; schema:identifier "Results" ; schema:name "Lernergebnisse CNPr" ; schema:itemListElement module:LResult05_CNPr . module:LResult05_CNPr a schema:ListItem ; schema:name "Learning result  CNPr 05" ; schema:position 5 ; schema:description "Die Studierenden entwickeln die Fähigkeit, eigene Anwendungen arbeitsteilig zu entwerfen, zu implementieren, zu testen und zu dokumentieren. "@de ; schema:additionalType </v>
      </c>
      <c r="H148" s="18" t="s">
        <v>1062</v>
      </c>
      <c r="I148" s="18" t="s">
        <v>1300</v>
      </c>
      <c r="J148" t="str">
        <f t="shared" si="5"/>
        <v>module:SubjectMatterCompetence , module:BloomTax_Create .</v>
      </c>
      <c r="K148" t="s">
        <v>895</v>
      </c>
      <c r="L148" t="str">
        <f t="shared" si="11"/>
        <v>module:CNPr module:about_LResults module:LResults_CNPr . module:LResults_CNPr a schema:ItemList ; schema:identifier "Results" ; schema:name "Lernergebnisse CNPr" ; schema:itemListElement module:LResult05_CNPr . module:LResult05_CNPr a schema:ListItem ; schema:name "Learning result  CNPr 05" ; schema:position 5 ; schema:description "Die Studierenden entwickeln die Fähigkeit, eigene Anwendungen arbeitsteilig zu entwerfen, zu implementieren, zu testen und zu dokumentieren. "@de ; schema:additionalType module:SubjectMatterCompetence , module:BloomTax_Create .</v>
      </c>
      <c r="M148" t="s">
        <v>895</v>
      </c>
    </row>
    <row r="149" spans="1:13" x14ac:dyDescent="0.35">
      <c r="A149" s="11" t="str">
        <f t="shared" si="13"/>
        <v>module:DBPr</v>
      </c>
      <c r="B149" s="4" t="s">
        <v>326</v>
      </c>
      <c r="C149" s="4">
        <v>1</v>
      </c>
      <c r="D149" s="4" t="str">
        <f t="shared" si="12"/>
        <v>01</v>
      </c>
      <c r="E149" s="25" t="s">
        <v>725</v>
      </c>
      <c r="F149" t="s">
        <v>1478</v>
      </c>
      <c r="G149" t="str">
        <f t="shared" si="10"/>
        <v xml:space="preserve">module:DBPr module:about_LResults module:LResults_DBPr . module:LResults_DBPr a schema:ItemList ; schema:identifier "Results" ; schema:name "Lernergebnisse DBPr" ; schema:itemListElement module:LResult01_DBPr . module:LResult01_DBPr a schema:ListItem ; schema:name "Learning result  DBPr 01" ; schema:position 1 ; schema:description "Die Studierenden kennen und verstehen Konzepte der Integritätssicherung in relationalen Datenbanken (Trigger, Transaktionen, Recovery). Sie können Trigger zur Integritätssicherung entwerfen und in ausgewählten Systemen implementieren."@de ; schema:additionalType </v>
      </c>
      <c r="H149" s="18" t="s">
        <v>1062</v>
      </c>
      <c r="I149" s="18" t="s">
        <v>1066</v>
      </c>
      <c r="J149" t="str">
        <f t="shared" si="5"/>
        <v>module:SubjectMatterCompetence , module:BloomTax_Apply .</v>
      </c>
      <c r="K149" t="s">
        <v>895</v>
      </c>
      <c r="L149" t="str">
        <f t="shared" si="11"/>
        <v>module:DBPr module:about_LResults module:LResults_DBPr . module:LResults_DBPr a schema:ItemList ; schema:identifier "Results" ; schema:name "Lernergebnisse DBPr" ; schema:itemListElement module:LResult01_DBPr . module:LResult01_DBPr a schema:ListItem ; schema:name "Learning result  DBPr 01" ; schema:position 1 ; schema:description "Die Studierenden kennen und verstehen Konzepte der Integritätssicherung in relationalen Datenbanken (Trigger, Transaktionen, Recovery). Sie können Trigger zur Integritätssicherung entwerfen und in ausgewählten Systemen implementieren."@de ; schema:additionalType module:SubjectMatterCompetence , module:BloomTax_Apply .</v>
      </c>
      <c r="M149" t="s">
        <v>895</v>
      </c>
    </row>
    <row r="150" spans="1:13" x14ac:dyDescent="0.35">
      <c r="A150" s="11" t="str">
        <f t="shared" si="13"/>
        <v>module:DBPr</v>
      </c>
      <c r="B150" s="4" t="s">
        <v>326</v>
      </c>
      <c r="C150" s="4">
        <v>2</v>
      </c>
      <c r="D150" s="4" t="str">
        <f t="shared" si="12"/>
        <v>02</v>
      </c>
      <c r="E150" s="25" t="s">
        <v>725</v>
      </c>
      <c r="F150" t="s">
        <v>1479</v>
      </c>
      <c r="G150" t="str">
        <f t="shared" si="10"/>
        <v xml:space="preserve">module:DBPr module:about_LResults module:LResults_DBPr . module:LResults_DBPr a schema:ItemList ; schema:identifier "Results" ; schema:name "Lernergebnisse DBPr" ; schema:itemListElement module:LResult02_DBPr . module:LResult02_DBPr a schema:ListItem ; schema:name "Learning result  DBPr 02" ; schema:position 2 ; schema:description "Die Studierenden kennen Varianten der Kopplung von relationalen Datenbanken mit (ggf. mobilen) Anwendungsprogrammen. Sie können eine DB-Anbindung von Java aus realisieren, u.a. auch unter Verwendung eines Mapping-Frameworks. Sie sind fähig, den notwendigen Isolationslevel für Transaktionen zu bestimmen."@de ; schema:additionalType </v>
      </c>
      <c r="H150" s="18" t="s">
        <v>1062</v>
      </c>
      <c r="I150" s="18" t="s">
        <v>1066</v>
      </c>
      <c r="J150" t="str">
        <f t="shared" si="5"/>
        <v>module:SubjectMatterCompetence , module:BloomTax_Apply .</v>
      </c>
      <c r="K150" t="s">
        <v>895</v>
      </c>
      <c r="L150" t="str">
        <f t="shared" si="11"/>
        <v>module:DBPr module:about_LResults module:LResults_DBPr . module:LResults_DBPr a schema:ItemList ; schema:identifier "Results" ; schema:name "Lernergebnisse DBPr" ; schema:itemListElement module:LResult02_DBPr . module:LResult02_DBPr a schema:ListItem ; schema:name "Learning result  DBPr 02" ; schema:position 2 ; schema:description "Die Studierenden kennen Varianten der Kopplung von relationalen Datenbanken mit (ggf. mobilen) Anwendungsprogrammen. Sie können eine DB-Anbindung von Java aus realisieren, u.a. auch unter Verwendung eines Mapping-Frameworks. Sie sind fähig, den notwendigen Isolationslevel für Transaktionen zu bestimmen."@de ; schema:additionalType module:SubjectMatterCompetence , module:BloomTax_Apply .</v>
      </c>
      <c r="M150" t="s">
        <v>895</v>
      </c>
    </row>
    <row r="151" spans="1:13" x14ac:dyDescent="0.35">
      <c r="A151" s="11" t="str">
        <f t="shared" si="13"/>
        <v>module:DBPr</v>
      </c>
      <c r="B151" s="4" t="s">
        <v>326</v>
      </c>
      <c r="C151" s="4">
        <v>3</v>
      </c>
      <c r="D151" s="4" t="str">
        <f t="shared" si="12"/>
        <v>03</v>
      </c>
      <c r="E151" s="25" t="s">
        <v>725</v>
      </c>
      <c r="F151" t="s">
        <v>1480</v>
      </c>
      <c r="G151" t="str">
        <f t="shared" si="10"/>
        <v xml:space="preserve">module:DBPr module:about_LResults module:LResults_DBPr . module:LResults_DBPr a schema:ItemList ; schema:identifier "Results" ; schema:name "Lernergebnisse DBPr" ; schema:itemListElement module:LResult03_DBPr . module:LResult03_DBPr a schema:ListItem ; schema:name "Learning result  DBPr 03" ; schema:position 3 ; schema:description "Die Studierenden kennen Unterschiede relationaler Datenbanken sowie der im Cloud Computing häufig verwendeten NoSQL-Systeme. Sie können Anwendungen auf Basis ausgewählter NoSQL-Datenbanken entwickeln."@de ; schema:additionalType </v>
      </c>
      <c r="H151" s="18" t="s">
        <v>1062</v>
      </c>
      <c r="I151" s="18" t="s">
        <v>1066</v>
      </c>
      <c r="J151" t="str">
        <f t="shared" ref="J151:J198" si="14">IF(H151="Selbst","module:SelfCompetence .",IF(H151="Sozial","module:SocialCompetence .",_xlfn.CONCAT("module:SubjectMatterCompetence , module:BloomTax_",I151," .")))</f>
        <v>module:SubjectMatterCompetence , module:BloomTax_Apply .</v>
      </c>
      <c r="K151" t="s">
        <v>895</v>
      </c>
      <c r="L151" t="str">
        <f t="shared" si="11"/>
        <v>module:DBPr module:about_LResults module:LResults_DBPr . module:LResults_DBPr a schema:ItemList ; schema:identifier "Results" ; schema:name "Lernergebnisse DBPr" ; schema:itemListElement module:LResult03_DBPr . module:LResult03_DBPr a schema:ListItem ; schema:name "Learning result  DBPr 03" ; schema:position 3 ; schema:description "Die Studierenden kennen Unterschiede relationaler Datenbanken sowie der im Cloud Computing häufig verwendeten NoSQL-Systeme. Sie können Anwendungen auf Basis ausgewählter NoSQL-Datenbanken entwickeln."@de ; schema:additionalType module:SubjectMatterCompetence , module:BloomTax_Apply .</v>
      </c>
      <c r="M151" t="s">
        <v>895</v>
      </c>
    </row>
    <row r="152" spans="1:13" x14ac:dyDescent="0.35">
      <c r="A152" s="11" t="str">
        <f t="shared" si="13"/>
        <v>module:DBPr</v>
      </c>
      <c r="B152" s="4" t="s">
        <v>326</v>
      </c>
      <c r="C152" s="4">
        <v>4</v>
      </c>
      <c r="D152" s="4" t="str">
        <f t="shared" si="12"/>
        <v>04</v>
      </c>
      <c r="E152" s="25" t="s">
        <v>725</v>
      </c>
      <c r="F152" t="s">
        <v>1481</v>
      </c>
      <c r="G152" t="str">
        <f t="shared" si="10"/>
        <v xml:space="preserve">module:DBPr module:about_LResults module:LResults_DBPr . module:LResults_DBPr a schema:ItemList ; schema:identifier "Results" ; schema:name "Lernergebnisse DBPr" ; schema:itemListElement module:LResult04_DBPr . module:LResult04_DBPr a schema:ListItem ; schema:name "Learning result  DBPr 04" ; schema:position 4 ; schema:description "Die Studierenden kennen wichtige Performanz-Aspekte in relationalen Datenbanken. Sie sind fähig, ein Tuning von Anfragen sowie ein Tuning mit Hilfe von Indizes durchzuführen."@de ; schema:additionalType </v>
      </c>
      <c r="H152" s="18" t="s">
        <v>1062</v>
      </c>
      <c r="I152" s="18" t="s">
        <v>1066</v>
      </c>
      <c r="J152" t="str">
        <f t="shared" si="14"/>
        <v>module:SubjectMatterCompetence , module:BloomTax_Apply .</v>
      </c>
      <c r="K152" t="s">
        <v>895</v>
      </c>
      <c r="L152" t="str">
        <f t="shared" si="11"/>
        <v>module:DBPr module:about_LResults module:LResults_DBPr . module:LResults_DBPr a schema:ItemList ; schema:identifier "Results" ; schema:name "Lernergebnisse DBPr" ; schema:itemListElement module:LResult04_DBPr . module:LResult04_DBPr a schema:ListItem ; schema:name "Learning result  DBPr 04" ; schema:position 4 ; schema:description "Die Studierenden kennen wichtige Performanz-Aspekte in relationalen Datenbanken. Sie sind fähig, ein Tuning von Anfragen sowie ein Tuning mit Hilfe von Indizes durchzuführen."@de ; schema:additionalType module:SubjectMatterCompetence , module:BloomTax_Apply .</v>
      </c>
      <c r="M152" t="s">
        <v>895</v>
      </c>
    </row>
    <row r="153" spans="1:13" x14ac:dyDescent="0.35">
      <c r="A153" s="11" t="str">
        <f t="shared" si="13"/>
        <v>module:DaVi</v>
      </c>
      <c r="B153" s="4" t="s">
        <v>318</v>
      </c>
      <c r="C153" s="4">
        <v>1</v>
      </c>
      <c r="D153" s="4" t="str">
        <f t="shared" si="12"/>
        <v>01</v>
      </c>
      <c r="E153" s="25" t="s">
        <v>725</v>
      </c>
      <c r="F153" t="s">
        <v>1489</v>
      </c>
      <c r="G153" t="str">
        <f t="shared" si="10"/>
        <v xml:space="preserve">module:DaVi module:about_LResults module:LResults_DaVi . module:LResults_DaVi a schema:ItemList ; schema:identifier "Results" ; schema:name "Lernergebnisse DaVi" ; schema:itemListElement module:LResult01_DaVi . module:LResult01_DaVi a schema:ListItem ; schema:name "Learning result  DaVi 01" ; schema:position 1 ; schema:description "Die Studierenden kennen Ziele und typische Methoden der Datenvisualisierung sowie zugehörige einfache statistische Grundlagen."@de ; schema:additionalType </v>
      </c>
      <c r="H153" s="18" t="s">
        <v>1062</v>
      </c>
      <c r="I153" s="18" t="s">
        <v>1065</v>
      </c>
      <c r="J153" t="str">
        <f t="shared" si="14"/>
        <v>module:SubjectMatterCompetence , module:BloomTax_Remember .</v>
      </c>
      <c r="K153" t="s">
        <v>895</v>
      </c>
      <c r="L153" t="str">
        <f t="shared" si="11"/>
        <v>module:DaVi module:about_LResults module:LResults_DaVi . module:LResults_DaVi a schema:ItemList ; schema:identifier "Results" ; schema:name "Lernergebnisse DaVi" ; schema:itemListElement module:LResult01_DaVi . module:LResult01_DaVi a schema:ListItem ; schema:name "Learning result  DaVi 01" ; schema:position 1 ; schema:description "Die Studierenden kennen Ziele und typische Methoden der Datenvisualisierung sowie zugehörige einfache statistische Grundlagen."@de ; schema:additionalType module:SubjectMatterCompetence , module:BloomTax_Remember .</v>
      </c>
      <c r="M153" t="s">
        <v>895</v>
      </c>
    </row>
    <row r="154" spans="1:13" x14ac:dyDescent="0.35">
      <c r="A154" s="11" t="str">
        <f t="shared" si="13"/>
        <v>module:DaVi</v>
      </c>
      <c r="B154" s="4" t="s">
        <v>318</v>
      </c>
      <c r="C154" s="4">
        <v>2</v>
      </c>
      <c r="D154" s="4" t="str">
        <f t="shared" si="12"/>
        <v>02</v>
      </c>
      <c r="E154" s="25" t="s">
        <v>725</v>
      </c>
      <c r="F154" t="s">
        <v>1490</v>
      </c>
      <c r="G154" t="str">
        <f t="shared" si="10"/>
        <v xml:space="preserve">module:DaVi module:about_LResults module:LResults_DaVi . module:LResults_DaVi a schema:ItemList ; schema:identifier "Results" ; schema:name "Lernergebnisse DaVi" ; schema:itemListElement module:LResult02_DaVi . module:LResult02_DaVi a schema:ListItem ; schema:name "Learning result  DaVi 02" ; schema:position 2 ; schema:description "Sie sind in der Lage statische Verfahren anzuwenden."@de ; schema:additionalType </v>
      </c>
      <c r="H154" s="18" t="s">
        <v>1062</v>
      </c>
      <c r="I154" s="18" t="s">
        <v>1066</v>
      </c>
      <c r="J154" t="str">
        <f t="shared" si="14"/>
        <v>module:SubjectMatterCompetence , module:BloomTax_Apply .</v>
      </c>
      <c r="K154" t="s">
        <v>895</v>
      </c>
      <c r="L154" t="str">
        <f t="shared" si="11"/>
        <v>module:DaVi module:about_LResults module:LResults_DaVi . module:LResults_DaVi a schema:ItemList ; schema:identifier "Results" ; schema:name "Lernergebnisse DaVi" ; schema:itemListElement module:LResult02_DaVi . module:LResult02_DaVi a schema:ListItem ; schema:name "Learning result  DaVi 02" ; schema:position 2 ; schema:description "Sie sind in der Lage statische Verfahren anzuwenden."@de ; schema:additionalType module:SubjectMatterCompetence , module:BloomTax_Apply .</v>
      </c>
      <c r="M154" t="s">
        <v>895</v>
      </c>
    </row>
    <row r="155" spans="1:13" x14ac:dyDescent="0.35">
      <c r="A155" s="11" t="str">
        <f t="shared" si="13"/>
        <v>module:DaVi</v>
      </c>
      <c r="B155" s="4" t="s">
        <v>318</v>
      </c>
      <c r="C155" s="4">
        <v>3</v>
      </c>
      <c r="D155" s="4" t="str">
        <f t="shared" si="12"/>
        <v>03</v>
      </c>
      <c r="E155" s="25" t="s">
        <v>725</v>
      </c>
      <c r="F155" t="s">
        <v>1491</v>
      </c>
      <c r="G155" t="str">
        <f t="shared" si="10"/>
        <v xml:space="preserve">module:DaVi module:about_LResults module:LResults_DaVi . module:LResults_DaVi a schema:ItemList ; schema:identifier "Results" ; schema:name "Lernergebnisse DaVi" ; schema:itemListElement module:LResult03_DaVi . module:LResult03_DaVi a schema:ListItem ; schema:name "Learning result  DaVi 03" ; schema:position 3 ; schema:description "Die Studierenden können mit Hilfe von Tools interaktive Web-Visualisierungen erzeugen."@de ; schema:additionalType </v>
      </c>
      <c r="H155" s="18" t="s">
        <v>1062</v>
      </c>
      <c r="I155" s="18" t="s">
        <v>1066</v>
      </c>
      <c r="J155" t="str">
        <f t="shared" si="14"/>
        <v>module:SubjectMatterCompetence , module:BloomTax_Apply .</v>
      </c>
      <c r="K155" t="s">
        <v>895</v>
      </c>
      <c r="L155" t="str">
        <f t="shared" si="11"/>
        <v>module:DaVi module:about_LResults module:LResults_DaVi . module:LResults_DaVi a schema:ItemList ; schema:identifier "Results" ; schema:name "Lernergebnisse DaVi" ; schema:itemListElement module:LResult03_DaVi . module:LResult03_DaVi a schema:ListItem ; schema:name "Learning result  DaVi 03" ; schema:position 3 ; schema:description "Die Studierenden können mit Hilfe von Tools interaktive Web-Visualisierungen erzeugen."@de ; schema:additionalType module:SubjectMatterCompetence , module:BloomTax_Apply .</v>
      </c>
      <c r="M155" t="s">
        <v>895</v>
      </c>
    </row>
    <row r="156" spans="1:13" x14ac:dyDescent="0.35">
      <c r="A156" s="11" t="str">
        <f t="shared" si="13"/>
        <v>module:DaVi</v>
      </c>
      <c r="B156" s="4" t="s">
        <v>318</v>
      </c>
      <c r="C156" s="4">
        <v>4</v>
      </c>
      <c r="D156" s="4" t="str">
        <f t="shared" si="12"/>
        <v>04</v>
      </c>
      <c r="E156" s="25" t="s">
        <v>725</v>
      </c>
      <c r="F156" t="s">
        <v>1492</v>
      </c>
      <c r="G156" t="str">
        <f t="shared" si="10"/>
        <v xml:space="preserve">module:DaVi module:about_LResults module:LResults_DaVi . module:LResults_DaVi a schema:ItemList ; schema:identifier "Results" ; schema:name "Lernergebnisse DaVi" ; schema:itemListElement module:LResult04_DaVi . module:LResult04_DaVi a schema:ListItem ; schema:name "Learning result  DaVi 04" ; schema:position 4 ; schema:description "Sie verfügen über Überblickswissen in ausgewählten Anwendungen der Visualisierung (insbesondere in der Medizin). "@de ; schema:additionalType </v>
      </c>
      <c r="H156" s="18" t="s">
        <v>1062</v>
      </c>
      <c r="I156" s="18" t="s">
        <v>1064</v>
      </c>
      <c r="J156" t="str">
        <f t="shared" si="14"/>
        <v>module:SubjectMatterCompetence , module:BloomTax_Understand .</v>
      </c>
      <c r="K156" t="s">
        <v>895</v>
      </c>
      <c r="L156" t="str">
        <f t="shared" si="11"/>
        <v>module:DaVi module:about_LResults module:LResults_DaVi . module:LResults_DaVi a schema:ItemList ; schema:identifier "Results" ; schema:name "Lernergebnisse DaVi" ; schema:itemListElement module:LResult04_DaVi . module:LResult04_DaVi a schema:ListItem ; schema:name "Learning result  DaVi 04" ; schema:position 4 ; schema:description "Sie verfügen über Überblickswissen in ausgewählten Anwendungen der Visualisierung (insbesondere in der Medizin). "@de ; schema:additionalType module:SubjectMatterCompetence , module:BloomTax_Understand .</v>
      </c>
      <c r="M156" t="s">
        <v>895</v>
      </c>
    </row>
    <row r="157" spans="1:13" x14ac:dyDescent="0.35">
      <c r="A157" s="11" t="str">
        <f t="shared" si="13"/>
        <v>module:DSBV</v>
      </c>
      <c r="B157" s="4" t="s">
        <v>311</v>
      </c>
      <c r="C157" s="4">
        <v>1</v>
      </c>
      <c r="D157" s="4" t="str">
        <f t="shared" si="12"/>
        <v>01</v>
      </c>
      <c r="E157" s="25" t="s">
        <v>725</v>
      </c>
      <c r="F157" t="s">
        <v>1499</v>
      </c>
      <c r="G157" t="str">
        <f t="shared" si="10"/>
        <v xml:space="preserve">module:DSBV module:about_LResults module:LResults_DSBV . module:LResults_DSBV a schema:ItemList ; schema:identifier "Results" ; schema:name "Lernergebnisse DSBV" ; schema:itemListElement module:LResult01_DSBV . module:LResult01_DSBV a schema:ListItem ; schema:name "Learning result  DSBV 01" ; schema:position 1 ; schema:description "Die Studierenden kennen die Unterschiede zwischen biologischen und technischen Sensoren zur Signal-, Ton- und Bildaufnahme."@de ; schema:additionalType </v>
      </c>
      <c r="H157" s="18" t="s">
        <v>1062</v>
      </c>
      <c r="I157" s="18" t="s">
        <v>1064</v>
      </c>
      <c r="J157" t="str">
        <f t="shared" si="14"/>
        <v>module:SubjectMatterCompetence , module:BloomTax_Understand .</v>
      </c>
      <c r="K157" t="s">
        <v>895</v>
      </c>
      <c r="L157" t="str">
        <f t="shared" si="11"/>
        <v>module:DSBV module:about_LResults module:LResults_DSBV . module:LResults_DSBV a schema:ItemList ; schema:identifier "Results" ; schema:name "Lernergebnisse DSBV" ; schema:itemListElement module:LResult01_DSBV . module:LResult01_DSBV a schema:ListItem ; schema:name "Learning result  DSBV 01" ; schema:position 1 ; schema:description "Die Studierenden kennen die Unterschiede zwischen biologischen und technischen Sensoren zur Signal-, Ton- und Bildaufnahme."@de ; schema:additionalType module:SubjectMatterCompetence , module:BloomTax_Understand .</v>
      </c>
      <c r="M157" t="s">
        <v>895</v>
      </c>
    </row>
    <row r="158" spans="1:13" x14ac:dyDescent="0.35">
      <c r="A158" s="11" t="str">
        <f t="shared" si="13"/>
        <v>module:DSBV</v>
      </c>
      <c r="B158" s="4" t="s">
        <v>311</v>
      </c>
      <c r="C158" s="4">
        <v>2</v>
      </c>
      <c r="D158" s="4" t="str">
        <f t="shared" si="12"/>
        <v>02</v>
      </c>
      <c r="E158" s="25" t="s">
        <v>725</v>
      </c>
      <c r="F158" t="s">
        <v>1500</v>
      </c>
      <c r="G158" t="str">
        <f t="shared" si="10"/>
        <v xml:space="preserve">module:DSBV module:about_LResults module:LResults_DSBV . module:LResults_DSBV a schema:ItemList ; schema:identifier "Results" ; schema:name "Lernergebnisse DSBV" ; schema:itemListElement module:LResult02_DSBV . module:LResult02_DSBV a schema:ListItem ; schema:name "Learning result  DSBV 02" ; schema:position 2 ; schema:description "Die Studierenden kennen die Schritte der Signal-, Ton- und Bildverarbeitung."@de ; schema:additionalType </v>
      </c>
      <c r="H158" s="18" t="s">
        <v>1062</v>
      </c>
      <c r="I158" s="18" t="s">
        <v>1065</v>
      </c>
      <c r="J158" t="str">
        <f t="shared" si="14"/>
        <v>module:SubjectMatterCompetence , module:BloomTax_Remember .</v>
      </c>
      <c r="K158" t="s">
        <v>895</v>
      </c>
      <c r="L158" t="str">
        <f t="shared" si="11"/>
        <v>module:DSBV module:about_LResults module:LResults_DSBV . module:LResults_DSBV a schema:ItemList ; schema:identifier "Results" ; schema:name "Lernergebnisse DSBV" ; schema:itemListElement module:LResult02_DSBV . module:LResult02_DSBV a schema:ListItem ; schema:name "Learning result  DSBV 02" ; schema:position 2 ; schema:description "Die Studierenden kennen die Schritte der Signal-, Ton- und Bildverarbeitung."@de ; schema:additionalType module:SubjectMatterCompetence , module:BloomTax_Remember .</v>
      </c>
      <c r="M158" t="s">
        <v>895</v>
      </c>
    </row>
    <row r="159" spans="1:13" x14ac:dyDescent="0.35">
      <c r="A159" s="11" t="str">
        <f t="shared" si="13"/>
        <v>module:DSBV</v>
      </c>
      <c r="B159" s="4" t="s">
        <v>311</v>
      </c>
      <c r="C159" s="4">
        <v>3</v>
      </c>
      <c r="D159" s="4" t="str">
        <f t="shared" si="12"/>
        <v>03</v>
      </c>
      <c r="E159" s="25" t="s">
        <v>725</v>
      </c>
      <c r="F159" t="s">
        <v>1501</v>
      </c>
      <c r="G159" t="str">
        <f t="shared" si="10"/>
        <v xml:space="preserve">module:DSBV module:about_LResults module:LResults_DSBV . module:LResults_DSBV a schema:ItemList ; schema:identifier "Results" ; schema:name "Lernergebnisse DSBV" ; schema:itemListElement module:LResult03_DSBV . module:LResult03_DSBV a schema:ListItem ; schema:name "Learning result  DSBV 03" ; schema:position 3 ; schema:description "Sie kennen Standardalgorithmen für typische Problemstellungen aus den Bereichen Filterung, Merkmalsbestimmung und Mustererkennung."@de ; schema:additionalType </v>
      </c>
      <c r="H159" s="18" t="s">
        <v>1062</v>
      </c>
      <c r="I159" s="18" t="s">
        <v>1065</v>
      </c>
      <c r="J159" t="str">
        <f t="shared" si="14"/>
        <v>module:SubjectMatterCompetence , module:BloomTax_Remember .</v>
      </c>
      <c r="K159" t="s">
        <v>895</v>
      </c>
      <c r="L159" t="str">
        <f t="shared" si="11"/>
        <v>module:DSBV module:about_LResults module:LResults_DSBV . module:LResults_DSBV a schema:ItemList ; schema:identifier "Results" ; schema:name "Lernergebnisse DSBV" ; schema:itemListElement module:LResult03_DSBV . module:LResult03_DSBV a schema:ListItem ; schema:name "Learning result  DSBV 03" ; schema:position 3 ; schema:description "Sie kennen Standardalgorithmen für typische Problemstellungen aus den Bereichen Filterung, Merkmalsbestimmung und Mustererkennung."@de ; schema:additionalType module:SubjectMatterCompetence , module:BloomTax_Remember .</v>
      </c>
      <c r="M159" t="s">
        <v>895</v>
      </c>
    </row>
    <row r="160" spans="1:13" x14ac:dyDescent="0.35">
      <c r="A160" s="11" t="str">
        <f t="shared" si="13"/>
        <v>module:DSBV</v>
      </c>
      <c r="B160" s="4" t="s">
        <v>311</v>
      </c>
      <c r="C160" s="4">
        <v>4</v>
      </c>
      <c r="D160" s="4" t="str">
        <f t="shared" si="12"/>
        <v>04</v>
      </c>
      <c r="E160" s="25" t="s">
        <v>725</v>
      </c>
      <c r="F160" t="s">
        <v>1502</v>
      </c>
      <c r="G160" t="str">
        <f t="shared" si="10"/>
        <v xml:space="preserve">module:DSBV module:about_LResults module:LResults_DSBV . module:LResults_DSBV a schema:ItemList ; schema:identifier "Results" ; schema:name "Lernergebnisse DSBV" ; schema:itemListElement module:LResult04_DSBV . module:LResult04_DSBV a schema:ListItem ; schema:name "Learning result  DSBV 04" ; schema:position 4 ; schema:description "Die Studierenden können mit dem Werkzeug MATLAB™ Aufgabenstellung der Signal- und Bildverarbeitung lösen."@de ; schema:additionalType </v>
      </c>
      <c r="H160" s="18" t="s">
        <v>1062</v>
      </c>
      <c r="I160" s="18" t="s">
        <v>1066</v>
      </c>
      <c r="J160" t="str">
        <f t="shared" si="14"/>
        <v>module:SubjectMatterCompetence , module:BloomTax_Apply .</v>
      </c>
      <c r="K160" t="s">
        <v>895</v>
      </c>
      <c r="L160" t="str">
        <f t="shared" si="11"/>
        <v>module:DSBV module:about_LResults module:LResults_DSBV . module:LResults_DSBV a schema:ItemList ; schema:identifier "Results" ; schema:name "Lernergebnisse DSBV" ; schema:itemListElement module:LResult04_DSBV . module:LResult04_DSBV a schema:ListItem ; schema:name "Learning result  DSBV 04" ; schema:position 4 ; schema:description "Die Studierenden können mit dem Werkzeug MATLAB™ Aufgabenstellung der Signal- und Bildverarbeitung lösen."@de ; schema:additionalType module:SubjectMatterCompetence , module:BloomTax_Apply .</v>
      </c>
      <c r="M160" t="s">
        <v>895</v>
      </c>
    </row>
    <row r="161" spans="1:13" x14ac:dyDescent="0.35">
      <c r="A161" s="11" t="str">
        <f t="shared" si="13"/>
        <v>module:DiFi</v>
      </c>
      <c r="B161" s="4" t="s">
        <v>304</v>
      </c>
      <c r="C161" s="4">
        <v>1</v>
      </c>
      <c r="D161" s="4" t="str">
        <f t="shared" si="12"/>
        <v>01</v>
      </c>
      <c r="E161" s="25" t="s">
        <v>725</v>
      </c>
      <c r="F161" t="s">
        <v>1512</v>
      </c>
      <c r="G161" t="str">
        <f t="shared" si="10"/>
        <v xml:space="preserve">module:DiFi module:about_LResults module:LResults_DiFi . module:LResults_DiFi a schema:ItemList ; schema:identifier "Results" ; schema:name "Lernergebnisse DiFi" ; schema:itemListElement module:LResult01_DiFi . module:LResult01_DiFi a schema:ListItem ; schema:name "Learning result  DiFi 01" ; schema:position 1 ; schema:description "Die Studierenden kennen die Parameter einer digitalen Full Chip Kamera und können diese gezielt einsetzen."@de ; schema:additionalType </v>
      </c>
      <c r="H161" s="18" t="s">
        <v>1062</v>
      </c>
      <c r="I161" s="18" t="s">
        <v>1064</v>
      </c>
      <c r="J161" t="str">
        <f t="shared" si="14"/>
        <v>module:SubjectMatterCompetence , module:BloomTax_Understand .</v>
      </c>
      <c r="K161" t="s">
        <v>895</v>
      </c>
      <c r="L161" t="str">
        <f t="shared" si="11"/>
        <v>module:DiFi module:about_LResults module:LResults_DiFi . module:LResults_DiFi a schema:ItemList ; schema:identifier "Results" ; schema:name "Lernergebnisse DiFi" ; schema:itemListElement module:LResult01_DiFi . module:LResult01_DiFi a schema:ListItem ; schema:name "Learning result  DiFi 01" ; schema:position 1 ; schema:description "Die Studierenden kennen die Parameter einer digitalen Full Chip Kamera und können diese gezielt einsetzen."@de ; schema:additionalType module:SubjectMatterCompetence , module:BloomTax_Understand .</v>
      </c>
      <c r="M161" t="s">
        <v>895</v>
      </c>
    </row>
    <row r="162" spans="1:13" x14ac:dyDescent="0.35">
      <c r="A162" s="11" t="str">
        <f t="shared" si="13"/>
        <v>module:DiFi</v>
      </c>
      <c r="B162" s="4" t="s">
        <v>304</v>
      </c>
      <c r="C162" s="4">
        <v>2</v>
      </c>
      <c r="D162" s="4" t="str">
        <f t="shared" si="12"/>
        <v>02</v>
      </c>
      <c r="E162" s="25" t="s">
        <v>725</v>
      </c>
      <c r="F162" t="s">
        <v>1513</v>
      </c>
      <c r="G162" t="str">
        <f t="shared" si="10"/>
        <v xml:space="preserve">module:DiFi module:about_LResults module:LResults_DiFi . module:LResults_DiFi a schema:ItemList ; schema:identifier "Results" ; schema:name "Lernergebnisse DiFi" ; schema:itemListElement module:LResult02_DiFi . module:LResult02_DiFi a schema:ListItem ; schema:name "Learning result  DiFi 02" ; schema:position 2 ; schema:description "Sie sind in der Lage eine reale Szene in einem 2.5D-Raum nachzubauen."@de ; schema:additionalType </v>
      </c>
      <c r="H162" s="18" t="s">
        <v>1062</v>
      </c>
      <c r="I162" s="18" t="s">
        <v>1066</v>
      </c>
      <c r="J162" t="str">
        <f t="shared" si="14"/>
        <v>module:SubjectMatterCompetence , module:BloomTax_Apply .</v>
      </c>
      <c r="K162" t="s">
        <v>895</v>
      </c>
      <c r="L162" t="str">
        <f t="shared" si="11"/>
        <v>module:DiFi module:about_LResults module:LResults_DiFi . module:LResults_DiFi a schema:ItemList ; schema:identifier "Results" ; schema:name "Lernergebnisse DiFi" ; schema:itemListElement module:LResult02_DiFi . module:LResult02_DiFi a schema:ListItem ; schema:name "Learning result  DiFi 02" ; schema:position 2 ; schema:description "Sie sind in der Lage eine reale Szene in einem 2.5D-Raum nachzubauen."@de ; schema:additionalType module:SubjectMatterCompetence , module:BloomTax_Apply .</v>
      </c>
      <c r="M162" t="s">
        <v>895</v>
      </c>
    </row>
    <row r="163" spans="1:13" x14ac:dyDescent="0.35">
      <c r="A163" s="11" t="str">
        <f t="shared" si="13"/>
        <v>module:DiFi</v>
      </c>
      <c r="B163" s="4" t="s">
        <v>304</v>
      </c>
      <c r="C163" s="4">
        <v>3</v>
      </c>
      <c r="D163" s="4" t="str">
        <f t="shared" si="12"/>
        <v>03</v>
      </c>
      <c r="E163" s="25" t="s">
        <v>725</v>
      </c>
      <c r="F163" t="s">
        <v>1514</v>
      </c>
      <c r="G163" t="str">
        <f t="shared" si="10"/>
        <v xml:space="preserve">module:DiFi module:about_LResults module:LResults_DiFi . module:LResults_DiFi a schema:ItemList ; schema:identifier "Results" ; schema:name "Lernergebnisse DiFi" ; schema:itemListElement module:LResult03_DiFi . module:LResult03_DiFi a schema:ListItem ; schema:name "Learning result  DiFi 03" ; schema:position 3 ; schema:description "Die Studierenden entwickeln durch Simulationsübungen am Computer ein Verständnis für die wichtigsten modernen Kamerabewegungen."@de ; schema:additionalType </v>
      </c>
      <c r="H163" s="18" t="s">
        <v>1062</v>
      </c>
      <c r="I163" s="18" t="s">
        <v>1064</v>
      </c>
      <c r="J163" t="str">
        <f t="shared" si="14"/>
        <v>module:SubjectMatterCompetence , module:BloomTax_Understand .</v>
      </c>
      <c r="K163" t="s">
        <v>895</v>
      </c>
      <c r="L163" t="str">
        <f t="shared" si="11"/>
        <v>module:DiFi module:about_LResults module:LResults_DiFi . module:LResults_DiFi a schema:ItemList ; schema:identifier "Results" ; schema:name "Lernergebnisse DiFi" ; schema:itemListElement module:LResult03_DiFi . module:LResult03_DiFi a schema:ListItem ; schema:name "Learning result  DiFi 03" ; schema:position 3 ; schema:description "Die Studierenden entwickeln durch Simulationsübungen am Computer ein Verständnis für die wichtigsten modernen Kamerabewegungen."@de ; schema:additionalType module:SubjectMatterCompetence , module:BloomTax_Understand .</v>
      </c>
      <c r="M163" t="s">
        <v>895</v>
      </c>
    </row>
    <row r="164" spans="1:13" x14ac:dyDescent="0.35">
      <c r="A164" s="11" t="str">
        <f t="shared" si="13"/>
        <v>module:DiFi</v>
      </c>
      <c r="B164" s="4" t="s">
        <v>304</v>
      </c>
      <c r="C164" s="4">
        <v>4</v>
      </c>
      <c r="D164" s="4" t="str">
        <f t="shared" si="12"/>
        <v>04</v>
      </c>
      <c r="E164" s="25" t="s">
        <v>725</v>
      </c>
      <c r="F164" t="s">
        <v>1515</v>
      </c>
      <c r="G164" t="str">
        <f t="shared" si="10"/>
        <v xml:space="preserve">module:DiFi module:about_LResults module:LResults_DiFi . module:LResults_DiFi a schema:ItemList ; schema:identifier "Results" ; schema:name "Lernergebnisse DiFi" ; schema:itemListElement module:LResult04_DiFi . module:LResult04_DiFi a schema:ListItem ; schema:name "Learning result  DiFi 04" ; schema:position 4 ; schema:description "Sie kennen die zu Grunde liegenden Farbmodelle und Video-Codecs und können sie zu einem sinnvollen Workflow zusammenstellen."@de ; schema:additionalType </v>
      </c>
      <c r="H164" s="18" t="s">
        <v>1062</v>
      </c>
      <c r="I164" s="18" t="s">
        <v>1064</v>
      </c>
      <c r="J164" t="str">
        <f t="shared" si="14"/>
        <v>module:SubjectMatterCompetence , module:BloomTax_Understand .</v>
      </c>
      <c r="K164" t="s">
        <v>895</v>
      </c>
      <c r="L164" t="str">
        <f t="shared" si="11"/>
        <v>module:DiFi module:about_LResults module:LResults_DiFi . module:LResults_DiFi a schema:ItemList ; schema:identifier "Results" ; schema:name "Lernergebnisse DiFi" ; schema:itemListElement module:LResult04_DiFi . module:LResult04_DiFi a schema:ListItem ; schema:name "Learning result  DiFi 04" ; schema:position 4 ; schema:description "Sie kennen die zu Grunde liegenden Farbmodelle und Video-Codecs und können sie zu einem sinnvollen Workflow zusammenstellen."@de ; schema:additionalType module:SubjectMatterCompetence , module:BloomTax_Understand .</v>
      </c>
      <c r="M164" t="s">
        <v>895</v>
      </c>
    </row>
    <row r="165" spans="1:13" x14ac:dyDescent="0.35">
      <c r="A165" s="11" t="str">
        <f t="shared" si="13"/>
        <v>module:DiFi</v>
      </c>
      <c r="B165" s="4" t="s">
        <v>304</v>
      </c>
      <c r="C165" s="4">
        <v>5</v>
      </c>
      <c r="D165" s="4" t="str">
        <f t="shared" si="12"/>
        <v>05</v>
      </c>
      <c r="E165" s="25" t="s">
        <v>725</v>
      </c>
      <c r="F165" t="s">
        <v>1516</v>
      </c>
      <c r="G165" t="str">
        <f t="shared" si="10"/>
        <v xml:space="preserve">module:DiFi module:about_LResults module:LResults_DiFi . module:LResults_DiFi a schema:ItemList ; schema:identifier "Results" ; schema:name "Lernergebnisse DiFi" ; schema:itemListElement module:LResult05_DiFi . module:LResult05_DiFi a schema:ListItem ; schema:name "Learning result  DiFi 05" ; schema:position 5 ; schema:description "Die Studierenden sind in der Lage, grundlegende digitale Kompositionen mit Basis-Technologien wie Rotoscoping und Keying auszuführen und diese zu einem Film zusammenzusetzen."@de ; schema:additionalType </v>
      </c>
      <c r="H165" s="18" t="s">
        <v>1062</v>
      </c>
      <c r="I165" s="18" t="s">
        <v>1066</v>
      </c>
      <c r="J165" t="str">
        <f t="shared" si="14"/>
        <v>module:SubjectMatterCompetence , module:BloomTax_Apply .</v>
      </c>
      <c r="K165" t="s">
        <v>895</v>
      </c>
      <c r="L165" t="str">
        <f t="shared" si="11"/>
        <v>module:DiFi module:about_LResults module:LResults_DiFi . module:LResults_DiFi a schema:ItemList ; schema:identifier "Results" ; schema:name "Lernergebnisse DiFi" ; schema:itemListElement module:LResult05_DiFi . module:LResult05_DiFi a schema:ListItem ; schema:name "Learning result  DiFi 05" ; schema:position 5 ; schema:description "Die Studierenden sind in der Lage, grundlegende digitale Kompositionen mit Basis-Technologien wie Rotoscoping und Keying auszuführen und diese zu einem Film zusammenzusetzen."@de ; schema:additionalType module:SubjectMatterCompetence , module:BloomTax_Apply .</v>
      </c>
      <c r="M165" t="s">
        <v>895</v>
      </c>
    </row>
    <row r="166" spans="1:13" x14ac:dyDescent="0.35">
      <c r="A166" s="11" t="str">
        <f t="shared" si="13"/>
        <v>module:GlWV</v>
      </c>
      <c r="B166" s="4" t="s">
        <v>297</v>
      </c>
      <c r="C166" s="4">
        <v>1</v>
      </c>
      <c r="D166" s="4" t="str">
        <f t="shared" si="12"/>
        <v>01</v>
      </c>
      <c r="E166" s="25" t="s">
        <v>725</v>
      </c>
      <c r="F166" t="s">
        <v>1524</v>
      </c>
      <c r="G166" t="str">
        <f t="shared" si="10"/>
        <v xml:space="preserve">module:GlWV module:about_LResults module:LResults_GlWV . module:LResults_GlWV a schema:ItemList ; schema:identifier "Results" ; schema:name "Lernergebnisse GlWV" ; schema:itemListElement module:LResult01_GlWV . module:LResult01_GlWV a schema:ListItem ; schema:name "Learning result  GlWV 01" ; schema:position 1 ; schema:description "Die Studierenden kennen die Grundlagen der Wissensverarbeitung und Künstlichen Intelligenz (KI) und ihrer praktischen Anwendungen in Informatik, Medizininformatik und Medien."@de ; schema:additionalType </v>
      </c>
      <c r="H166" s="18" t="s">
        <v>1062</v>
      </c>
      <c r="I166" s="18" t="s">
        <v>1064</v>
      </c>
      <c r="J166" t="str">
        <f t="shared" si="14"/>
        <v>module:SubjectMatterCompetence , module:BloomTax_Understand .</v>
      </c>
      <c r="K166" t="s">
        <v>895</v>
      </c>
      <c r="L166" t="str">
        <f t="shared" si="11"/>
        <v>module:GlWV module:about_LResults module:LResults_GlWV . module:LResults_GlWV a schema:ItemList ; schema:identifier "Results" ; schema:name "Lernergebnisse GlWV" ; schema:itemListElement module:LResult01_GlWV . module:LResult01_GlWV a schema:ListItem ; schema:name "Learning result  GlWV 01" ; schema:position 1 ; schema:description "Die Studierenden kennen die Grundlagen der Wissensverarbeitung und Künstlichen Intelligenz (KI) und ihrer praktischen Anwendungen in Informatik, Medizininformatik und Medien."@de ; schema:additionalType module:SubjectMatterCompetence , module:BloomTax_Understand .</v>
      </c>
      <c r="M166" t="s">
        <v>895</v>
      </c>
    </row>
    <row r="167" spans="1:13" x14ac:dyDescent="0.35">
      <c r="A167" s="11" t="str">
        <f t="shared" si="13"/>
        <v>module:GlWV</v>
      </c>
      <c r="B167" s="4" t="s">
        <v>297</v>
      </c>
      <c r="C167" s="4">
        <v>2</v>
      </c>
      <c r="D167" s="4" t="str">
        <f t="shared" si="12"/>
        <v>02</v>
      </c>
      <c r="E167" s="25" t="s">
        <v>725</v>
      </c>
      <c r="F167" t="s">
        <v>1525</v>
      </c>
      <c r="G167" t="str">
        <f t="shared" si="10"/>
        <v xml:space="preserve">module:GlWV module:about_LResults module:LResults_GlWV . module:LResults_GlWV a schema:ItemList ; schema:identifier "Results" ; schema:name "Lernergebnisse GlWV" ; schema:itemListElement module:LResult02_GlWV . module:LResult02_GlWV a schema:ListItem ; schema:name "Learning result  GlWV 02" ; schema:position 2 ; schema:description "Sie besitzen die Fähigkeit, entsprechende Verfahren und Algorithmen anzuwenden, zu konstruieren und zu implementieren sowie deren Leistungsfähigkeit abzuschätzen und zu beurteilen."@de ; schema:additionalType </v>
      </c>
      <c r="H167" s="18" t="s">
        <v>1062</v>
      </c>
      <c r="I167" s="18" t="s">
        <v>1066</v>
      </c>
      <c r="J167" t="str">
        <f t="shared" si="14"/>
        <v>module:SubjectMatterCompetence , module:BloomTax_Apply .</v>
      </c>
      <c r="K167" t="s">
        <v>895</v>
      </c>
      <c r="L167" t="str">
        <f t="shared" si="11"/>
        <v>module:GlWV module:about_LResults module:LResults_GlWV . module:LResults_GlWV a schema:ItemList ; schema:identifier "Results" ; schema:name "Lernergebnisse GlWV" ; schema:itemListElement module:LResult02_GlWV . module:LResult02_GlWV a schema:ListItem ; schema:name "Learning result  GlWV 02" ; schema:position 2 ; schema:description "Sie besitzen die Fähigkeit, entsprechende Verfahren und Algorithmen anzuwenden, zu konstruieren und zu implementieren sowie deren Leistungsfähigkeit abzuschätzen und zu beurteilen."@de ; schema:additionalType module:SubjectMatterCompetence , module:BloomTax_Apply .</v>
      </c>
      <c r="M167" t="s">
        <v>895</v>
      </c>
    </row>
    <row r="168" spans="1:13" x14ac:dyDescent="0.35">
      <c r="A168" s="11" t="str">
        <f t="shared" si="13"/>
        <v>module:GlIM</v>
      </c>
      <c r="B168" s="4" t="s">
        <v>291</v>
      </c>
      <c r="C168" s="4">
        <v>1</v>
      </c>
      <c r="D168" s="4" t="str">
        <f t="shared" si="12"/>
        <v>01</v>
      </c>
      <c r="E168" s="25" t="s">
        <v>725</v>
      </c>
      <c r="F168" t="s">
        <v>1534</v>
      </c>
      <c r="G168" t="str">
        <f t="shared" si="10"/>
        <v xml:space="preserve">module:GlIM module:about_LResults module:LResults_GlIM . module:LResults_GlIM a schema:ItemList ; schema:identifier "Results" ; schema:name "Lernergebnisse GlIM" ; schema:itemListElement module:LResult01_GlIM . module:LResult01_GlIM a schema:ListItem ; schema:name "Learning result  GlIM 01" ; schema:position 1 ; schema:description "Die Studierenden beherrschen die Grundlagen der Gestaltung von interaktiven Medien."@de ; schema:additionalType </v>
      </c>
      <c r="H168" s="18" t="s">
        <v>1062</v>
      </c>
      <c r="I168" s="18" t="s">
        <v>1064</v>
      </c>
      <c r="J168" t="str">
        <f t="shared" si="14"/>
        <v>module:SubjectMatterCompetence , module:BloomTax_Understand .</v>
      </c>
      <c r="K168" t="s">
        <v>895</v>
      </c>
      <c r="L168" t="str">
        <f t="shared" si="11"/>
        <v>module:GlIM module:about_LResults module:LResults_GlIM . module:LResults_GlIM a schema:ItemList ; schema:identifier "Results" ; schema:name "Lernergebnisse GlIM" ; schema:itemListElement module:LResult01_GlIM . module:LResult01_GlIM a schema:ListItem ; schema:name "Learning result  GlIM 01" ; schema:position 1 ; schema:description "Die Studierenden beherrschen die Grundlagen der Gestaltung von interaktiven Medien."@de ; schema:additionalType module:SubjectMatterCompetence , module:BloomTax_Understand .</v>
      </c>
      <c r="M168" t="s">
        <v>895</v>
      </c>
    </row>
    <row r="169" spans="1:13" x14ac:dyDescent="0.35">
      <c r="A169" s="11" t="str">
        <f t="shared" si="13"/>
        <v>module:GlIM</v>
      </c>
      <c r="B169" s="4" t="s">
        <v>291</v>
      </c>
      <c r="C169" s="4">
        <v>2</v>
      </c>
      <c r="D169" s="4" t="str">
        <f t="shared" si="12"/>
        <v>02</v>
      </c>
      <c r="E169" s="25" t="s">
        <v>725</v>
      </c>
      <c r="F169" t="s">
        <v>1535</v>
      </c>
      <c r="G169" t="str">
        <f t="shared" si="10"/>
        <v xml:space="preserve">module:GlIM module:about_LResults module:LResults_GlIM . module:LResults_GlIM a schema:ItemList ; schema:identifier "Results" ; schema:name "Lernergebnisse GlIM" ; schema:itemListElement module:LResult02_GlIM . module:LResult02_GlIM a schema:ListItem ; schema:name "Learning result  GlIM 02" ; schema:position 2 ; schema:description "Sie können den Workflow bei der Erstellung interaktive Medien konzipieren und diese dramaturgisch ausgestalten."@de ; schema:additionalType </v>
      </c>
      <c r="H169" s="18" t="s">
        <v>1062</v>
      </c>
      <c r="I169" s="18" t="s">
        <v>1066</v>
      </c>
      <c r="J169" t="str">
        <f t="shared" si="14"/>
        <v>module:SubjectMatterCompetence , module:BloomTax_Apply .</v>
      </c>
      <c r="K169" t="s">
        <v>895</v>
      </c>
      <c r="L169" t="str">
        <f t="shared" si="11"/>
        <v>module:GlIM module:about_LResults module:LResults_GlIM . module:LResults_GlIM a schema:ItemList ; schema:identifier "Results" ; schema:name "Lernergebnisse GlIM" ; schema:itemListElement module:LResult02_GlIM . module:LResult02_GlIM a schema:ListItem ; schema:name "Learning result  GlIM 02" ; schema:position 2 ; schema:description "Sie können den Workflow bei der Erstellung interaktive Medien konzipieren und diese dramaturgisch ausgestalten."@de ; schema:additionalType module:SubjectMatterCompetence , module:BloomTax_Apply .</v>
      </c>
      <c r="M169" t="s">
        <v>895</v>
      </c>
    </row>
    <row r="170" spans="1:13" x14ac:dyDescent="0.35">
      <c r="A170" s="11" t="str">
        <f t="shared" si="13"/>
        <v>module:GlIM</v>
      </c>
      <c r="B170" s="4" t="s">
        <v>291</v>
      </c>
      <c r="C170" s="4">
        <v>3</v>
      </c>
      <c r="D170" s="4" t="str">
        <f t="shared" si="12"/>
        <v>03</v>
      </c>
      <c r="E170" s="25" t="s">
        <v>725</v>
      </c>
      <c r="F170" t="s">
        <v>1536</v>
      </c>
      <c r="G170" t="str">
        <f t="shared" si="10"/>
        <v xml:space="preserve">module:GlIM module:about_LResults module:LResults_GlIM . module:LResults_GlIM a schema:ItemList ; schema:identifier "Results" ; schema:name "Lernergebnisse GlIM" ; schema:itemListElement module:LResult03_GlIM . module:LResult03_GlIM a schema:ListItem ; schema:name "Learning result  GlIM 03" ; schema:position 3 ; schema:description "Die Studierenden kennen die Besonderheiten synchroner und asynchroner Programmierung und können den Nutzer in Hinsicht auf konzeptionelle und ästhetische Anforderungen führen."@de ; schema:additionalType </v>
      </c>
      <c r="H170" s="18" t="s">
        <v>1062</v>
      </c>
      <c r="I170" s="18" t="s">
        <v>1066</v>
      </c>
      <c r="J170" t="str">
        <f t="shared" si="14"/>
        <v>module:SubjectMatterCompetence , module:BloomTax_Apply .</v>
      </c>
      <c r="K170" t="s">
        <v>895</v>
      </c>
      <c r="L170" t="str">
        <f t="shared" si="11"/>
        <v>module:GlIM module:about_LResults module:LResults_GlIM . module:LResults_GlIM a schema:ItemList ; schema:identifier "Results" ; schema:name "Lernergebnisse GlIM" ; schema:itemListElement module:LResult03_GlIM . module:LResult03_GlIM a schema:ListItem ; schema:name "Learning result  GlIM 03" ; schema:position 3 ; schema:description "Die Studierenden kennen die Besonderheiten synchroner und asynchroner Programmierung und können den Nutzer in Hinsicht auf konzeptionelle und ästhetische Anforderungen führen."@de ; schema:additionalType module:SubjectMatterCompetence , module:BloomTax_Apply .</v>
      </c>
      <c r="M170" t="s">
        <v>895</v>
      </c>
    </row>
    <row r="171" spans="1:13" x14ac:dyDescent="0.35">
      <c r="A171" s="11" t="str">
        <f t="shared" si="13"/>
        <v>module:GlIM</v>
      </c>
      <c r="B171" s="4" t="s">
        <v>291</v>
      </c>
      <c r="C171" s="4">
        <v>4</v>
      </c>
      <c r="D171" s="4" t="str">
        <f t="shared" si="12"/>
        <v>04</v>
      </c>
      <c r="E171" s="25" t="s">
        <v>725</v>
      </c>
      <c r="F171" t="s">
        <v>1537</v>
      </c>
      <c r="G171" t="str">
        <f t="shared" si="10"/>
        <v xml:space="preserve">module:GlIM module:about_LResults module:LResults_GlIM . module:LResults_GlIM a schema:ItemList ; schema:identifier "Results" ; schema:name "Lernergebnisse GlIM" ; schema:itemListElement module:LResult04_GlIM . module:LResult04_GlIM a schema:ListItem ; schema:name "Learning result  GlIM 04" ; schema:position 4 ; schema:description "Die Studierenden kennen die Unterschiede von On- und Offline-Anwendungen und können externe Medien entsprechend vorbereiten und einbinden."@de ; schema:additionalType </v>
      </c>
      <c r="H171" s="18" t="s">
        <v>1062</v>
      </c>
      <c r="I171" s="18" t="s">
        <v>1066</v>
      </c>
      <c r="J171" t="str">
        <f t="shared" si="14"/>
        <v>module:SubjectMatterCompetence , module:BloomTax_Apply .</v>
      </c>
      <c r="K171" t="s">
        <v>895</v>
      </c>
      <c r="L171" t="str">
        <f t="shared" si="11"/>
        <v>module:GlIM module:about_LResults module:LResults_GlIM . module:LResults_GlIM a schema:ItemList ; schema:identifier "Results" ; schema:name "Lernergebnisse GlIM" ; schema:itemListElement module:LResult04_GlIM . module:LResult04_GlIM a schema:ListItem ; schema:name "Learning result  GlIM 04" ; schema:position 4 ; schema:description "Die Studierenden kennen die Unterschiede von On- und Offline-Anwendungen und können externe Medien entsprechend vorbereiten und einbinden."@de ; schema:additionalType module:SubjectMatterCompetence , module:BloomTax_Apply .</v>
      </c>
      <c r="M171" t="s">
        <v>895</v>
      </c>
    </row>
    <row r="172" spans="1:13" x14ac:dyDescent="0.35">
      <c r="A172" s="11" t="str">
        <f t="shared" si="13"/>
        <v>module:GlIM</v>
      </c>
      <c r="B172" s="4" t="s">
        <v>291</v>
      </c>
      <c r="C172" s="4">
        <v>5</v>
      </c>
      <c r="D172" s="4" t="str">
        <f t="shared" si="12"/>
        <v>05</v>
      </c>
      <c r="E172" s="25" t="s">
        <v>725</v>
      </c>
      <c r="F172" t="s">
        <v>1538</v>
      </c>
      <c r="G172" t="str">
        <f t="shared" si="10"/>
        <v xml:space="preserve">module:GlIM module:about_LResults module:LResults_GlIM . module:LResults_GlIM a schema:ItemList ; schema:identifier "Results" ; schema:name "Lernergebnisse GlIM" ; schema:itemListElement module:LResult05_GlIM . module:LResult05_GlIM a schema:ListItem ; schema:name "Learning result  GlIM 05" ; schema:position 5 ; schema:description "Sie können die einschlägigen Softwareprogramme (z. B. Adobe Photoshop, Adobe Director, Adobe Flash, Adobe Dreamweaver) anwenden."@de ; schema:additionalType </v>
      </c>
      <c r="H172" s="18" t="s">
        <v>1062</v>
      </c>
      <c r="I172" s="18" t="s">
        <v>1066</v>
      </c>
      <c r="J172" t="str">
        <f t="shared" si="14"/>
        <v>module:SubjectMatterCompetence , module:BloomTax_Apply .</v>
      </c>
      <c r="K172" t="s">
        <v>895</v>
      </c>
      <c r="L172" t="str">
        <f t="shared" si="11"/>
        <v>module:GlIM module:about_LResults module:LResults_GlIM . module:LResults_GlIM a schema:ItemList ; schema:identifier "Results" ; schema:name "Lernergebnisse GlIM" ; schema:itemListElement module:LResult05_GlIM . module:LResult05_GlIM a schema:ListItem ; schema:name "Learning result  GlIM 05" ; schema:position 5 ; schema:description "Sie können die einschlägigen Softwareprogramme (z. B. Adobe Photoshop, Adobe Director, Adobe Flash, Adobe Dreamweaver) anwenden."@de ; schema:additionalType module:SubjectMatterCompetence , module:BloomTax_Apply .</v>
      </c>
      <c r="M172" t="s">
        <v>895</v>
      </c>
    </row>
    <row r="173" spans="1:13" x14ac:dyDescent="0.35">
      <c r="A173" s="11" t="str">
        <f t="shared" si="13"/>
        <v>module:InMC</v>
      </c>
      <c r="B173" s="4" t="s">
        <v>285</v>
      </c>
      <c r="C173" s="4">
        <v>1</v>
      </c>
      <c r="D173" s="4" t="str">
        <f t="shared" si="12"/>
        <v>01</v>
      </c>
      <c r="E173" s="25" t="s">
        <v>725</v>
      </c>
      <c r="F173" t="s">
        <v>1542</v>
      </c>
      <c r="G173" t="str">
        <f t="shared" si="10"/>
        <v xml:space="preserve">module:InMC module:about_LResults module:LResults_InMC . module:LResults_InMC a schema:ItemList ; schema:identifier "Results" ; schema:name "Lernergebnisse InMC" ; schema:itemListElement module:LResult01_InMC . module:LResult01_InMC a schema:ListItem ; schema:name "Learning result  InMC 01" ; schema:position 1 ; schema:description "Die Studierenden erlangen die Fähigkeit im Team auf interkultureller Basis zusammenzuarbeiten, sie verbessern ihre sprachlichen Kenntnisse - vor dem Hintergrund der Umsetzung eines Medienprojekts. "@de ; schema:additionalType </v>
      </c>
      <c r="H173" s="18" t="s">
        <v>1121</v>
      </c>
      <c r="J173" t="str">
        <f t="shared" si="14"/>
        <v>module:SocialCompetence .</v>
      </c>
      <c r="K173" t="s">
        <v>895</v>
      </c>
      <c r="L173" t="str">
        <f t="shared" si="11"/>
        <v>module:InMC module:about_LResults module:LResults_InMC . module:LResults_InMC a schema:ItemList ; schema:identifier "Results" ; schema:name "Lernergebnisse InMC" ; schema:itemListElement module:LResult01_InMC . module:LResult01_InMC a schema:ListItem ; schema:name "Learning result  InMC 01" ; schema:position 1 ; schema:description "Die Studierenden erlangen die Fähigkeit im Team auf interkultureller Basis zusammenzuarbeiten, sie verbessern ihre sprachlichen Kenntnisse - vor dem Hintergrund der Umsetzung eines Medienprojekts. "@de ; schema:additionalType module:SocialCompetence .</v>
      </c>
      <c r="M173" t="s">
        <v>895</v>
      </c>
    </row>
    <row r="174" spans="1:13" x14ac:dyDescent="0.35">
      <c r="A174" s="11" t="str">
        <f t="shared" si="13"/>
        <v>module:JETA</v>
      </c>
      <c r="B174" s="4" t="s">
        <v>277</v>
      </c>
      <c r="C174" s="4">
        <v>1</v>
      </c>
      <c r="D174" s="4" t="str">
        <f t="shared" si="12"/>
        <v>01</v>
      </c>
      <c r="E174" s="25" t="s">
        <v>725</v>
      </c>
      <c r="F174" t="s">
        <v>1550</v>
      </c>
      <c r="G174" t="str">
        <f t="shared" si="10"/>
        <v xml:space="preserve">module:JETA module:about_LResults module:LResults_JETA . module:LResults_JETA a schema:ItemList ; schema:identifier "Results" ; schema:name "Lernergebnisse JETA" ; schema:itemListElement module:LResult01_JETA . module:LResult01_JETA a schema:ListItem ; schema:name "Learning result  JETA 01" ; schema:position 1 ; schema:description "Die Studierenden kennen die Grundkonzepte der serverseitigen Java-Entwicklung mit der Java Enterprise Edition (JEE)."@de ; schema:additionalType </v>
      </c>
      <c r="H174" s="18" t="s">
        <v>1062</v>
      </c>
      <c r="I174" s="18" t="s">
        <v>1065</v>
      </c>
      <c r="J174" t="str">
        <f t="shared" si="14"/>
        <v>module:SubjectMatterCompetence , module:BloomTax_Remember .</v>
      </c>
      <c r="K174" t="s">
        <v>895</v>
      </c>
      <c r="L174" t="str">
        <f t="shared" si="11"/>
        <v>module:JETA module:about_LResults module:LResults_JETA . module:LResults_JETA a schema:ItemList ; schema:identifier "Results" ; schema:name "Lernergebnisse JETA" ; schema:itemListElement module:LResult01_JETA . module:LResult01_JETA a schema:ListItem ; schema:name "Learning result  JETA 01" ; schema:position 1 ; schema:description "Die Studierenden kennen die Grundkonzepte der serverseitigen Java-Entwicklung mit der Java Enterprise Edition (JEE)."@de ; schema:additionalType module:SubjectMatterCompetence , module:BloomTax_Remember .</v>
      </c>
      <c r="M174" t="s">
        <v>895</v>
      </c>
    </row>
    <row r="175" spans="1:13" x14ac:dyDescent="0.35">
      <c r="A175" s="11" t="str">
        <f t="shared" si="13"/>
        <v>module:JETA</v>
      </c>
      <c r="B175" s="4" t="s">
        <v>277</v>
      </c>
      <c r="C175" s="4">
        <v>2</v>
      </c>
      <c r="D175" s="4" t="str">
        <f t="shared" si="12"/>
        <v>02</v>
      </c>
      <c r="E175" s="25" t="s">
        <v>725</v>
      </c>
      <c r="F175" t="s">
        <v>1551</v>
      </c>
      <c r="G175" t="str">
        <f t="shared" si="10"/>
        <v xml:space="preserve">module:JETA module:about_LResults module:LResults_JETA . module:LResults_JETA a schema:ItemList ; schema:identifier "Results" ; schema:name "Lernergebnisse JETA" ; schema:itemListElement module:LResult02_JETA . module:LResult02_JETA a schema:ListItem ; schema:name "Learning result  JETA 02" ; schema:position 2 ; schema:description "Sie verstehen neben den Techniken und den in diesem Umfeld eingesetzten Frameworks auch die Architektur serverseitiger JEE-Anwendungen."@de ; schema:additionalType </v>
      </c>
      <c r="H175" s="18" t="s">
        <v>1062</v>
      </c>
      <c r="I175" s="18" t="s">
        <v>1064</v>
      </c>
      <c r="J175" t="str">
        <f t="shared" si="14"/>
        <v>module:SubjectMatterCompetence , module:BloomTax_Understand .</v>
      </c>
      <c r="K175" t="s">
        <v>895</v>
      </c>
      <c r="L175" t="str">
        <f t="shared" si="11"/>
        <v>module:JETA module:about_LResults module:LResults_JETA . module:LResults_JETA a schema:ItemList ; schema:identifier "Results" ; schema:name "Lernergebnisse JETA" ; schema:itemListElement module:LResult02_JETA . module:LResult02_JETA a schema:ListItem ; schema:name "Learning result  JETA 02" ; schema:position 2 ; schema:description "Sie verstehen neben den Techniken und den in diesem Umfeld eingesetzten Frameworks auch die Architektur serverseitiger JEE-Anwendungen."@de ; schema:additionalType module:SubjectMatterCompetence , module:BloomTax_Understand .</v>
      </c>
      <c r="M175" t="s">
        <v>895</v>
      </c>
    </row>
    <row r="176" spans="1:13" x14ac:dyDescent="0.35">
      <c r="A176" s="11" t="str">
        <f t="shared" si="13"/>
        <v>module:JETA</v>
      </c>
      <c r="B176" s="4" t="s">
        <v>277</v>
      </c>
      <c r="C176" s="4">
        <v>3</v>
      </c>
      <c r="D176" s="4" t="str">
        <f t="shared" si="12"/>
        <v>03</v>
      </c>
      <c r="E176" s="25" t="s">
        <v>725</v>
      </c>
      <c r="F176" t="s">
        <v>1552</v>
      </c>
      <c r="G176" t="str">
        <f t="shared" si="10"/>
        <v xml:space="preserve">module:JETA module:about_LResults module:LResults_JETA . module:LResults_JETA a schema:ItemList ; schema:identifier "Results" ; schema:name "Lernergebnisse JETA" ; schema:itemListElement module:LResult03_JETA . module:LResult03_JETA a schema:ListItem ; schema:name "Learning result  JETA 03" ; schema:position 3 ; schema:description "Die Studierenden kennen sich in den aktuell eingesetzten Technologien webbasierter Anwendungen aus und sind darin theorie- und praxiserprobt."@de ; schema:additionalType </v>
      </c>
      <c r="H176" s="18" t="s">
        <v>1062</v>
      </c>
      <c r="I176" s="18" t="s">
        <v>1066</v>
      </c>
      <c r="J176" t="str">
        <f t="shared" si="14"/>
        <v>module:SubjectMatterCompetence , module:BloomTax_Apply .</v>
      </c>
      <c r="K176" t="s">
        <v>895</v>
      </c>
      <c r="L176" t="str">
        <f t="shared" si="11"/>
        <v>module:JETA module:about_LResults module:LResults_JETA . module:LResults_JETA a schema:ItemList ; schema:identifier "Results" ; schema:name "Lernergebnisse JETA" ; schema:itemListElement module:LResult03_JETA . module:LResult03_JETA a schema:ListItem ; schema:name "Learning result  JETA 03" ; schema:position 3 ; schema:description "Die Studierenden kennen sich in den aktuell eingesetzten Technologien webbasierter Anwendungen aus und sind darin theorie- und praxiserprobt."@de ; schema:additionalType module:SubjectMatterCompetence , module:BloomTax_Apply .</v>
      </c>
      <c r="M176" t="s">
        <v>895</v>
      </c>
    </row>
    <row r="177" spans="1:13" x14ac:dyDescent="0.35">
      <c r="A177" s="11" t="str">
        <f t="shared" si="13"/>
        <v>module:JETA</v>
      </c>
      <c r="B177" s="4" t="s">
        <v>277</v>
      </c>
      <c r="C177" s="4">
        <v>4</v>
      </c>
      <c r="D177" s="4" t="str">
        <f t="shared" si="12"/>
        <v>04</v>
      </c>
      <c r="E177" s="25" t="s">
        <v>725</v>
      </c>
      <c r="F177" t="s">
        <v>1553</v>
      </c>
      <c r="G177" t="str">
        <f t="shared" si="10"/>
        <v xml:space="preserve">module:JETA module:about_LResults module:LResults_JETA . module:LResults_JETA a schema:ItemList ; schema:identifier "Results" ; schema:name "Lernergebnisse JETA" ; schema:itemListElement module:LResult04_JETA . module:LResult04_JETA a schema:ListItem ; schema:name "Learning result  JETA 04" ; schema:position 4 ; schema:description "Sie sind in der Lage, die Inhalte des Moduls in einen größeren Projektzusammenhang zu bringen und so in Teamarbeit anwendungsnahe Prototypen zu erstellen."@de ; schema:additionalType </v>
      </c>
      <c r="H177" s="18" t="s">
        <v>1062</v>
      </c>
      <c r="I177" s="18" t="s">
        <v>1300</v>
      </c>
      <c r="J177" t="str">
        <f t="shared" si="14"/>
        <v>module:SubjectMatterCompetence , module:BloomTax_Create .</v>
      </c>
      <c r="K177" t="s">
        <v>895</v>
      </c>
      <c r="L177" t="str">
        <f t="shared" si="11"/>
        <v>module:JETA module:about_LResults module:LResults_JETA . module:LResults_JETA a schema:ItemList ; schema:identifier "Results" ; schema:name "Lernergebnisse JETA" ; schema:itemListElement module:LResult04_JETA . module:LResult04_JETA a schema:ListItem ; schema:name "Learning result  JETA 04" ; schema:position 4 ; schema:description "Sie sind in der Lage, die Inhalte des Moduls in einen größeren Projektzusammenhang zu bringen und so in Teamarbeit anwendungsnahe Prototypen zu erstellen."@de ; schema:additionalType module:SubjectMatterCompetence , module:BloomTax_Create .</v>
      </c>
      <c r="M177" t="s">
        <v>895</v>
      </c>
    </row>
    <row r="178" spans="1:13" x14ac:dyDescent="0.35">
      <c r="A178" s="11" t="str">
        <f t="shared" si="13"/>
        <v>module:MOPr</v>
      </c>
      <c r="B178" s="4" t="s">
        <v>272</v>
      </c>
      <c r="C178" s="4">
        <v>1</v>
      </c>
      <c r="D178" s="4" t="str">
        <f t="shared" si="12"/>
        <v>01</v>
      </c>
      <c r="E178" s="25" t="s">
        <v>725</v>
      </c>
      <c r="F178" t="s">
        <v>1570</v>
      </c>
      <c r="G178" t="str">
        <f t="shared" si="10"/>
        <v xml:space="preserve">module:MOPr module:about_LResults module:LResults_MOPr . module:LResults_MOPr a schema:ItemList ; schema:identifier "Results" ; schema:name "Lernergebnisse MOPr" ; schema:itemListElement module:LResult01_MOPr . module:LResult01_MOPr a schema:ListItem ; schema:name "Learning result  MOPr 01" ; schema:position 1 ; schema:description "Die Studierenden verfügen über Kenntnisse und Fertigkeiten der Assemblerprogrammierung moderner Mikroprozessorfamilien."@de ; schema:additionalType </v>
      </c>
      <c r="H178" s="18" t="s">
        <v>1062</v>
      </c>
      <c r="I178" s="18" t="s">
        <v>1065</v>
      </c>
      <c r="J178" t="str">
        <f t="shared" si="14"/>
        <v>module:SubjectMatterCompetence , module:BloomTax_Remember .</v>
      </c>
      <c r="K178" t="s">
        <v>895</v>
      </c>
      <c r="L178" t="str">
        <f t="shared" si="11"/>
        <v>module:MOPr module:about_LResults module:LResults_MOPr . module:LResults_MOPr a schema:ItemList ; schema:identifier "Results" ; schema:name "Lernergebnisse MOPr" ; schema:itemListElement module:LResult01_MOPr . module:LResult01_MOPr a schema:ListItem ; schema:name "Learning result  MOPr 01" ; schema:position 1 ; schema:description "Die Studierenden verfügen über Kenntnisse und Fertigkeiten der Assemblerprogrammierung moderner Mikroprozessorfamilien."@de ; schema:additionalType module:SubjectMatterCompetence , module:BloomTax_Remember .</v>
      </c>
      <c r="M178" t="s">
        <v>895</v>
      </c>
    </row>
    <row r="179" spans="1:13" x14ac:dyDescent="0.35">
      <c r="A179" s="11" t="str">
        <f t="shared" si="13"/>
        <v>module:MOPr</v>
      </c>
      <c r="B179" s="4" t="s">
        <v>272</v>
      </c>
      <c r="C179" s="4">
        <v>2</v>
      </c>
      <c r="D179" s="4" t="str">
        <f t="shared" si="12"/>
        <v>02</v>
      </c>
      <c r="E179" s="25" t="s">
        <v>725</v>
      </c>
      <c r="F179" t="s">
        <v>1571</v>
      </c>
      <c r="G179" t="str">
        <f t="shared" si="10"/>
        <v xml:space="preserve">module:MOPr module:about_LResults module:LResults_MOPr . module:LResults_MOPr a schema:ItemList ; schema:identifier "Results" ; schema:name "Lernergebnisse MOPr" ; schema:itemListElement module:LResult02_MOPr . module:LResult02_MOPr a schema:ListItem ; schema:name "Learning result  MOPr 02" ; schema:position 2 ; schema:description "Sie verstehen rechnerinterne Abläufe und können Algorithmen auf das Programmiermodell vorrangig der PC-Prozessoren abbilden sowie kleinere Teile von Systemsoftware entwickeln."@de ; schema:additionalType </v>
      </c>
      <c r="H179" s="18" t="s">
        <v>1062</v>
      </c>
      <c r="I179" s="18" t="s">
        <v>1064</v>
      </c>
      <c r="J179" t="str">
        <f t="shared" si="14"/>
        <v>module:SubjectMatterCompetence , module:BloomTax_Understand .</v>
      </c>
      <c r="K179" t="s">
        <v>895</v>
      </c>
      <c r="L179" t="str">
        <f t="shared" si="11"/>
        <v>module:MOPr module:about_LResults module:LResults_MOPr . module:LResults_MOPr a schema:ItemList ; schema:identifier "Results" ; schema:name "Lernergebnisse MOPr" ; schema:itemListElement module:LResult02_MOPr . module:LResult02_MOPr a schema:ListItem ; schema:name "Learning result  MOPr 02" ; schema:position 2 ; schema:description "Sie verstehen rechnerinterne Abläufe und können Algorithmen auf das Programmiermodell vorrangig der PC-Prozessoren abbilden sowie kleinere Teile von Systemsoftware entwickeln."@de ; schema:additionalType module:SubjectMatterCompetence , module:BloomTax_Understand .</v>
      </c>
      <c r="M179" t="s">
        <v>895</v>
      </c>
    </row>
    <row r="180" spans="1:13" x14ac:dyDescent="0.35">
      <c r="A180" s="11" t="str">
        <f t="shared" si="13"/>
        <v>module:MOPr</v>
      </c>
      <c r="B180" s="4" t="s">
        <v>272</v>
      </c>
      <c r="C180" s="4">
        <v>3</v>
      </c>
      <c r="D180" s="4" t="str">
        <f t="shared" si="12"/>
        <v>03</v>
      </c>
      <c r="E180" s="25" t="s">
        <v>725</v>
      </c>
      <c r="F180" t="s">
        <v>1572</v>
      </c>
      <c r="G180" t="str">
        <f t="shared" si="10"/>
        <v xml:space="preserve">module:MOPr module:about_LResults module:LResults_MOPr . module:LResults_MOPr a schema:ItemList ; schema:identifier "Results" ; schema:name "Lernergebnisse MOPr" ; schema:itemListElement module:LResult03_MOPr . module:LResult03_MOPr a schema:ListItem ; schema:name "Learning result  MOPr 03" ; schema:position 3 ; schema:description "Sie sind in der Lage, hardwarenahe und Hochsprachprogrammierung zu nutzen. "@de ; schema:additionalType </v>
      </c>
      <c r="H180" s="18" t="s">
        <v>1062</v>
      </c>
      <c r="I180" s="18" t="s">
        <v>1066</v>
      </c>
      <c r="J180" t="str">
        <f t="shared" si="14"/>
        <v>module:SubjectMatterCompetence , module:BloomTax_Apply .</v>
      </c>
      <c r="K180" t="s">
        <v>895</v>
      </c>
      <c r="L180" t="str">
        <f t="shared" si="11"/>
        <v>module:MOPr module:about_LResults module:LResults_MOPr . module:LResults_MOPr a schema:ItemList ; schema:identifier "Results" ; schema:name "Lernergebnisse MOPr" ; schema:itemListElement module:LResult03_MOPr . module:LResult03_MOPr a schema:ListItem ; schema:name "Learning result  MOPr 03" ; schema:position 3 ; schema:description "Sie sind in der Lage, hardwarenahe und Hochsprachprogrammierung zu nutzen. "@de ; schema:additionalType module:SubjectMatterCompetence , module:BloomTax_Apply .</v>
      </c>
      <c r="M180" t="s">
        <v>895</v>
      </c>
    </row>
    <row r="181" spans="1:13" x14ac:dyDescent="0.35">
      <c r="A181" s="11" t="str">
        <f t="shared" si="13"/>
        <v>module:MaPr</v>
      </c>
      <c r="B181" s="4" t="s">
        <v>266</v>
      </c>
      <c r="C181" s="4">
        <v>1</v>
      </c>
      <c r="D181" s="4" t="str">
        <f t="shared" si="12"/>
        <v>01</v>
      </c>
      <c r="E181" s="25" t="s">
        <v>725</v>
      </c>
      <c r="F181" t="s">
        <v>1580</v>
      </c>
      <c r="G181" t="str">
        <f t="shared" si="10"/>
        <v xml:space="preserve">module:MaPr module:about_LResults module:LResults_MaPr . module:LResults_MaPr a schema:ItemList ; schema:identifier "Results" ; schema:name "Lernergebnisse MaPr" ; schema:itemListElement module:LResult01_MaPr . module:LResult01_MaPr a schema:ListItem ; schema:name "Learning result  MaPr 01" ; schema:position 1 ; schema:description "Die Studierenden haben die Fähigkeiten mathematische Verfahren in Algorithmen umzusetzen"@de ; schema:additionalType </v>
      </c>
      <c r="H181" s="18" t="s">
        <v>1062</v>
      </c>
      <c r="I181" s="18" t="s">
        <v>1066</v>
      </c>
      <c r="J181" t="str">
        <f t="shared" si="14"/>
        <v>module:SubjectMatterCompetence , module:BloomTax_Apply .</v>
      </c>
      <c r="K181" t="s">
        <v>895</v>
      </c>
      <c r="L181" t="str">
        <f t="shared" si="11"/>
        <v>module:MaPr module:about_LResults module:LResults_MaPr . module:LResults_MaPr a schema:ItemList ; schema:identifier "Results" ; schema:name "Lernergebnisse MaPr" ; schema:itemListElement module:LResult01_MaPr . module:LResult01_MaPr a schema:ListItem ; schema:name "Learning result  MaPr 01" ; schema:position 1 ; schema:description "Die Studierenden haben die Fähigkeiten mathematische Verfahren in Algorithmen umzusetzen"@de ; schema:additionalType module:SubjectMatterCompetence , module:BloomTax_Apply .</v>
      </c>
      <c r="M181" t="s">
        <v>895</v>
      </c>
    </row>
    <row r="182" spans="1:13" x14ac:dyDescent="0.35">
      <c r="A182" s="11" t="str">
        <f t="shared" si="13"/>
        <v>module:MaPr</v>
      </c>
      <c r="B182" s="4" t="s">
        <v>266</v>
      </c>
      <c r="C182" s="4">
        <v>2</v>
      </c>
      <c r="D182" s="4" t="str">
        <f t="shared" si="12"/>
        <v>02</v>
      </c>
      <c r="E182" s="25" t="s">
        <v>725</v>
      </c>
      <c r="F182" t="s">
        <v>1581</v>
      </c>
      <c r="G182" t="str">
        <f t="shared" si="10"/>
        <v xml:space="preserve">module:MaPr module:about_LResults module:LResults_MaPr . module:LResults_MaPr a schema:ItemList ; schema:identifier "Results" ; schema:name "Lernergebnisse MaPr" ; schema:itemListElement module:LResult02_MaPr . module:LResult02_MaPr a schema:ListItem ; schema:name "Learning result  MaPr 02" ; schema:position 2 ; schema:description "Sie können Algorithmen aufgrund folgender Kriterien beurteilen: Korrektheit, Effizienz, numerische Stabilität"@de ; schema:additionalType </v>
      </c>
      <c r="H182" s="18" t="s">
        <v>1062</v>
      </c>
      <c r="I182" s="18" t="s">
        <v>1299</v>
      </c>
      <c r="J182" t="str">
        <f t="shared" si="14"/>
        <v>module:SubjectMatterCompetence , module:BloomTax_Evaluate .</v>
      </c>
      <c r="K182" t="s">
        <v>895</v>
      </c>
      <c r="L182" t="str">
        <f t="shared" si="11"/>
        <v>module:MaPr module:about_LResults module:LResults_MaPr . module:LResults_MaPr a schema:ItemList ; schema:identifier "Results" ; schema:name "Lernergebnisse MaPr" ; schema:itemListElement module:LResult02_MaPr . module:LResult02_MaPr a schema:ListItem ; schema:name "Learning result  MaPr 02" ; schema:position 2 ; schema:description "Sie können Algorithmen aufgrund folgender Kriterien beurteilen: Korrektheit, Effizienz, numerische Stabilität"@de ; schema:additionalType module:SubjectMatterCompetence , module:BloomTax_Evaluate .</v>
      </c>
      <c r="M182" t="s">
        <v>895</v>
      </c>
    </row>
    <row r="183" spans="1:13" x14ac:dyDescent="0.35">
      <c r="A183" s="11" t="str">
        <f t="shared" si="13"/>
        <v>module:MaPr</v>
      </c>
      <c r="B183" s="4" t="s">
        <v>266</v>
      </c>
      <c r="C183" s="4">
        <v>3</v>
      </c>
      <c r="D183" s="4" t="str">
        <f t="shared" si="12"/>
        <v>03</v>
      </c>
      <c r="E183" s="25" t="s">
        <v>725</v>
      </c>
      <c r="F183" t="s">
        <v>1582</v>
      </c>
      <c r="G183" t="str">
        <f t="shared" si="10"/>
        <v xml:space="preserve">module:MaPr module:about_LResults module:LResults_MaPr . module:LResults_MaPr a schema:ItemList ; schema:identifier "Results" ; schema:name "Lernergebnisse MaPr" ; schema:itemListElement module:LResult03_MaPr . module:LResult03_MaPr a schema:ListItem ; schema:name "Learning result  MaPr 03" ; schema:position 3 ; schema:description "Die Studierenden machen Erfahrungen auf dem Gebiet der mathematischen Modellierung"@de ; schema:additionalType </v>
      </c>
      <c r="H183" s="18" t="s">
        <v>1062</v>
      </c>
      <c r="I183" s="18" t="s">
        <v>1066</v>
      </c>
      <c r="J183" t="str">
        <f t="shared" si="14"/>
        <v>module:SubjectMatterCompetence , module:BloomTax_Apply .</v>
      </c>
      <c r="K183" t="s">
        <v>895</v>
      </c>
      <c r="L183" t="str">
        <f t="shared" si="11"/>
        <v>module:MaPr module:about_LResults module:LResults_MaPr . module:LResults_MaPr a schema:ItemList ; schema:identifier "Results" ; schema:name "Lernergebnisse MaPr" ; schema:itemListElement module:LResult03_MaPr . module:LResult03_MaPr a schema:ListItem ; schema:name "Learning result  MaPr 03" ; schema:position 3 ; schema:description "Die Studierenden machen Erfahrungen auf dem Gebiet der mathematischen Modellierung"@de ; schema:additionalType module:SubjectMatterCompetence , module:BloomTax_Apply .</v>
      </c>
      <c r="M183" t="s">
        <v>895</v>
      </c>
    </row>
    <row r="184" spans="1:13" x14ac:dyDescent="0.35">
      <c r="A184" s="11" t="str">
        <f t="shared" si="13"/>
        <v>module:MoAS</v>
      </c>
      <c r="B184" s="4" t="s">
        <v>260</v>
      </c>
      <c r="C184" s="4">
        <v>1</v>
      </c>
      <c r="D184" s="4" t="str">
        <f t="shared" si="12"/>
        <v>01</v>
      </c>
      <c r="E184" s="25" t="s">
        <v>725</v>
      </c>
      <c r="F184" t="s">
        <v>1588</v>
      </c>
      <c r="G184" t="str">
        <f t="shared" si="10"/>
        <v xml:space="preserve">module:MoAS module:about_LResults module:LResults_MoAS . module:LResults_MoAS a schema:ItemList ; schema:identifier "Results" ; schema:name "Lernergebnisse MoAS" ; schema:itemListElement module:LResult01_MoAS . module:LResult01_MoAS a schema:ListItem ; schema:name "Learning result  MoAS 01" ; schema:position 1 ; schema:description "Die Studierenden kennen den grundlegenden Aufbau von Mobilfunknetzen und die dabei verwendeten Protokolle."@de ; schema:additionalType </v>
      </c>
      <c r="H184" s="18" t="s">
        <v>1062</v>
      </c>
      <c r="I184" s="18" t="s">
        <v>1065</v>
      </c>
      <c r="J184" t="str">
        <f t="shared" si="14"/>
        <v>module:SubjectMatterCompetence , module:BloomTax_Remember .</v>
      </c>
      <c r="K184" t="s">
        <v>895</v>
      </c>
      <c r="L184" t="str">
        <f t="shared" si="11"/>
        <v>module:MoAS module:about_LResults module:LResults_MoAS . module:LResults_MoAS a schema:ItemList ; schema:identifier "Results" ; schema:name "Lernergebnisse MoAS" ; schema:itemListElement module:LResult01_MoAS . module:LResult01_MoAS a schema:ListItem ; schema:name "Learning result  MoAS 01" ; schema:position 1 ; schema:description "Die Studierenden kennen den grundlegenden Aufbau von Mobilfunknetzen und die dabei verwendeten Protokolle."@de ; schema:additionalType module:SubjectMatterCompetence , module:BloomTax_Remember .</v>
      </c>
      <c r="M184" t="s">
        <v>895</v>
      </c>
    </row>
    <row r="185" spans="1:13" x14ac:dyDescent="0.35">
      <c r="A185" s="11" t="str">
        <f t="shared" si="13"/>
        <v>module:MoAS</v>
      </c>
      <c r="B185" s="4" t="s">
        <v>260</v>
      </c>
      <c r="C185" s="4">
        <v>2</v>
      </c>
      <c r="D185" s="4" t="str">
        <f t="shared" si="12"/>
        <v>02</v>
      </c>
      <c r="E185" s="25" t="s">
        <v>725</v>
      </c>
      <c r="F185" t="s">
        <v>1589</v>
      </c>
      <c r="G185" t="str">
        <f t="shared" si="10"/>
        <v xml:space="preserve">module:MoAS module:about_LResults module:LResults_MoAS . module:LResults_MoAS a schema:ItemList ; schema:identifier "Results" ; schema:name "Lernergebnisse MoAS" ; schema:itemListElement module:LResult02_MoAS . module:LResult02_MoAS a schema:ListItem ; schema:name "Learning result  MoAS 02" ; schema:position 2 ; schema:description "Sie verstehen die Betriebssysteme für mobile Endgeräte sowie die Grundprinzipien und Probleme mobiler Anwendungen und Systeme."@de ; schema:additionalType </v>
      </c>
      <c r="H185" s="18" t="s">
        <v>1062</v>
      </c>
      <c r="I185" s="18" t="s">
        <v>1064</v>
      </c>
      <c r="J185" t="str">
        <f t="shared" si="14"/>
        <v>module:SubjectMatterCompetence , module:BloomTax_Understand .</v>
      </c>
      <c r="K185" t="s">
        <v>895</v>
      </c>
      <c r="L185" t="str">
        <f t="shared" si="11"/>
        <v>module:MoAS module:about_LResults module:LResults_MoAS . module:LResults_MoAS a schema:ItemList ; schema:identifier "Results" ; schema:name "Lernergebnisse MoAS" ; schema:itemListElement module:LResult02_MoAS . module:LResult02_MoAS a schema:ListItem ; schema:name "Learning result  MoAS 02" ; schema:position 2 ; schema:description "Sie verstehen die Betriebssysteme für mobile Endgeräte sowie die Grundprinzipien und Probleme mobiler Anwendungen und Systeme."@de ; schema:additionalType module:SubjectMatterCompetence , module:BloomTax_Understand .</v>
      </c>
      <c r="M185" t="s">
        <v>895</v>
      </c>
    </row>
    <row r="186" spans="1:13" x14ac:dyDescent="0.35">
      <c r="A186" s="11" t="str">
        <f t="shared" si="13"/>
        <v>module:MoAS</v>
      </c>
      <c r="B186" s="4" t="s">
        <v>260</v>
      </c>
      <c r="C186" s="4">
        <v>3</v>
      </c>
      <c r="D186" s="4" t="str">
        <f t="shared" si="12"/>
        <v>03</v>
      </c>
      <c r="E186" s="25" t="s">
        <v>725</v>
      </c>
      <c r="F186" t="s">
        <v>1590</v>
      </c>
      <c r="G186" t="str">
        <f t="shared" si="10"/>
        <v xml:space="preserve">module:MoAS module:about_LResults module:LResults_MoAS . module:LResults_MoAS a schema:ItemList ; schema:identifier "Results" ; schema:name "Lernergebnisse MoAS" ; schema:itemListElement module:LResult03_MoAS . module:LResult03_MoAS a schema:ListItem ; schema:name "Learning result  MoAS 03" ; schema:position 3 ; schema:description "Die Studierenden können die grundlegenden Technologien zur Entwicklung verteilter Anwendungen und Systeme anwenden."@de ; schema:additionalType </v>
      </c>
      <c r="H186" s="18" t="s">
        <v>1062</v>
      </c>
      <c r="I186" s="18" t="s">
        <v>1066</v>
      </c>
      <c r="J186" t="str">
        <f t="shared" si="14"/>
        <v>module:SubjectMatterCompetence , module:BloomTax_Apply .</v>
      </c>
      <c r="K186" t="s">
        <v>895</v>
      </c>
      <c r="L186" t="str">
        <f t="shared" si="11"/>
        <v>module:MoAS module:about_LResults module:LResults_MoAS . module:LResults_MoAS a schema:ItemList ; schema:identifier "Results" ; schema:name "Lernergebnisse MoAS" ; schema:itemListElement module:LResult03_MoAS . module:LResult03_MoAS a schema:ListItem ; schema:name "Learning result  MoAS 03" ; schema:position 3 ; schema:description "Die Studierenden können die grundlegenden Technologien zur Entwicklung verteilter Anwendungen und Systeme anwenden."@de ; schema:additionalType module:SubjectMatterCompetence , module:BloomTax_Apply .</v>
      </c>
      <c r="M186" t="s">
        <v>895</v>
      </c>
    </row>
    <row r="187" spans="1:13" x14ac:dyDescent="0.35">
      <c r="A187" s="11" t="str">
        <f t="shared" si="13"/>
        <v>module:MoAS</v>
      </c>
      <c r="B187" s="4" t="s">
        <v>260</v>
      </c>
      <c r="C187" s="4">
        <v>4</v>
      </c>
      <c r="D187" s="4" t="str">
        <f t="shared" si="12"/>
        <v>04</v>
      </c>
      <c r="E187" s="25" t="s">
        <v>725</v>
      </c>
      <c r="F187" t="s">
        <v>1591</v>
      </c>
      <c r="G187" t="str">
        <f t="shared" si="10"/>
        <v xml:space="preserve">module:MoAS module:about_LResults module:LResults_MoAS . module:LResults_MoAS a schema:ItemList ; schema:identifier "Results" ; schema:name "Lernergebnisse MoAS" ; schema:itemListElement module:LResult04_MoAS . module:LResult04_MoAS a schema:ListItem ; schema:name "Learning result  MoAS 04" ; schema:position 4 ; schema:description "Sie können mobile Anwendung auf ausgewählten Betriebssystemen entwerfen und prototypisch implementieren und somit Problemlösungs- und Methodenkompetenz im Bereich mobiler Anwendungen erwerben."@de ; schema:additionalType </v>
      </c>
      <c r="H187" s="18" t="s">
        <v>1062</v>
      </c>
      <c r="I187" s="18" t="s">
        <v>1300</v>
      </c>
      <c r="J187" t="str">
        <f t="shared" si="14"/>
        <v>module:SubjectMatterCompetence , module:BloomTax_Create .</v>
      </c>
      <c r="K187" t="s">
        <v>895</v>
      </c>
      <c r="L187" t="str">
        <f t="shared" si="11"/>
        <v>module:MoAS module:about_LResults module:LResults_MoAS . module:LResults_MoAS a schema:ItemList ; schema:identifier "Results" ; schema:name "Lernergebnisse MoAS" ; schema:itemListElement module:LResult04_MoAS . module:LResult04_MoAS a schema:ListItem ; schema:name "Learning result  MoAS 04" ; schema:position 4 ; schema:description "Sie können mobile Anwendung auf ausgewählten Betriebssystemen entwerfen und prototypisch implementieren und somit Problemlösungs- und Methodenkompetenz im Bereich mobiler Anwendungen erwerben."@de ; schema:additionalType module:SubjectMatterCompetence , module:BloomTax_Create .</v>
      </c>
      <c r="M187" t="s">
        <v>895</v>
      </c>
    </row>
    <row r="188" spans="1:13" x14ac:dyDescent="0.35">
      <c r="A188" s="11" t="str">
        <f t="shared" si="13"/>
        <v>module:OOSS</v>
      </c>
      <c r="B188" s="4" t="s">
        <v>255</v>
      </c>
      <c r="C188" s="4">
        <v>1</v>
      </c>
      <c r="D188" s="4" t="str">
        <f t="shared" si="12"/>
        <v>01</v>
      </c>
      <c r="E188" s="25" t="s">
        <v>725</v>
      </c>
      <c r="F188" t="s">
        <v>1598</v>
      </c>
      <c r="G188" t="str">
        <f t="shared" si="10"/>
        <v xml:space="preserve">module:OOSS module:about_LResults module:LResults_OOSS . module:LResults_OOSS a schema:ItemList ; schema:identifier "Results" ; schema:name "Lernergebnisse OOSS" ; schema:itemListElement module:LResult01_OOSS . module:LResult01_OOSS a schema:ListItem ; schema:name "Learning result  OOSS 01" ; schema:position 1 ; schema:description "Die Studierenden kennen und verstehen die Grundprinzipien von Skriptsprachen und sind in der Lage, Web- und andere Anwendungen selbständig objektorientiert und unter Verwendung gängiger Entwurfsmuster in den Programmiersprachen Python und PHP zu entwerfen und zu implementieren."@de ; schema:additionalType </v>
      </c>
      <c r="H188" s="18" t="s">
        <v>1062</v>
      </c>
      <c r="I188" s="18" t="s">
        <v>1066</v>
      </c>
      <c r="J188" t="str">
        <f t="shared" si="14"/>
        <v>module:SubjectMatterCompetence , module:BloomTax_Apply .</v>
      </c>
      <c r="K188" t="s">
        <v>895</v>
      </c>
      <c r="L188" t="str">
        <f t="shared" si="11"/>
        <v>module:OOSS module:about_LResults module:LResults_OOSS . module:LResults_OOSS a schema:ItemList ; schema:identifier "Results" ; schema:name "Lernergebnisse OOSS" ; schema:itemListElement module:LResult01_OOSS . module:LResult01_OOSS a schema:ListItem ; schema:name "Learning result  OOSS 01" ; schema:position 1 ; schema:description "Die Studierenden kennen und verstehen die Grundprinzipien von Skriptsprachen und sind in der Lage, Web- und andere Anwendungen selbständig objektorientiert und unter Verwendung gängiger Entwurfsmuster in den Programmiersprachen Python und PHP zu entwerfen und zu implementieren."@de ; schema:additionalType module:SubjectMatterCompetence , module:BloomTax_Apply .</v>
      </c>
      <c r="M188" t="s">
        <v>895</v>
      </c>
    </row>
    <row r="189" spans="1:13" x14ac:dyDescent="0.35">
      <c r="A189" s="11" t="str">
        <f t="shared" si="13"/>
        <v>module:OOSS</v>
      </c>
      <c r="B189" s="4" t="s">
        <v>255</v>
      </c>
      <c r="C189" s="4">
        <v>2</v>
      </c>
      <c r="D189" s="4" t="str">
        <f t="shared" si="12"/>
        <v>02</v>
      </c>
      <c r="E189" s="25" t="s">
        <v>725</v>
      </c>
      <c r="F189" t="s">
        <v>1599</v>
      </c>
      <c r="G189" t="str">
        <f t="shared" si="10"/>
        <v xml:space="preserve">module:OOSS module:about_LResults module:LResults_OOSS . module:LResults_OOSS a schema:ItemList ; schema:identifier "Results" ; schema:name "Lernergebnisse OOSS" ; schema:itemListElement module:LResult02_OOSS . module:LResult02_OOSS a schema:ListItem ; schema:name "Learning result  OOSS 02" ; schema:position 2 ; schema:description "Sie können den Einsatz von Skriptsprachen, Bibliotheken und Frameworks für verschiedene Anwendungsgebiete bewerten."@de ; schema:additionalType </v>
      </c>
      <c r="H189" s="18" t="s">
        <v>1062</v>
      </c>
      <c r="I189" s="18" t="s">
        <v>1299</v>
      </c>
      <c r="J189" t="str">
        <f t="shared" si="14"/>
        <v>module:SubjectMatterCompetence , module:BloomTax_Evaluate .</v>
      </c>
      <c r="K189" t="s">
        <v>895</v>
      </c>
      <c r="L189" t="str">
        <f t="shared" si="11"/>
        <v>module:OOSS module:about_LResults module:LResults_OOSS . module:LResults_OOSS a schema:ItemList ; schema:identifier "Results" ; schema:name "Lernergebnisse OOSS" ; schema:itemListElement module:LResult02_OOSS . module:LResult02_OOSS a schema:ListItem ; schema:name "Learning result  OOSS 02" ; schema:position 2 ; schema:description "Sie können den Einsatz von Skriptsprachen, Bibliotheken und Frameworks für verschiedene Anwendungsgebiete bewerten."@de ; schema:additionalType module:SubjectMatterCompetence , module:BloomTax_Evaluate .</v>
      </c>
      <c r="M189" t="s">
        <v>895</v>
      </c>
    </row>
    <row r="190" spans="1:13" x14ac:dyDescent="0.35">
      <c r="A190" s="11" t="str">
        <f t="shared" si="13"/>
        <v>module:ReAr</v>
      </c>
      <c r="B190" s="4" t="s">
        <v>248</v>
      </c>
      <c r="C190" s="4">
        <v>1</v>
      </c>
      <c r="D190" s="4" t="str">
        <f t="shared" si="12"/>
        <v>01</v>
      </c>
      <c r="E190" s="25" t="s">
        <v>725</v>
      </c>
      <c r="F190" t="s">
        <v>1608</v>
      </c>
      <c r="G190" t="str">
        <f t="shared" si="10"/>
        <v xml:space="preserve">module:ReAr module:about_LResults module:LResults_ReAr . module:LResults_ReAr a schema:ItemList ; schema:identifier "Results" ; schema:name "Lernergebnisse ReAr" ; schema:itemListElement module:LResult01_ReAr . module:LResult01_ReAr a schema:ListItem ; schema:name "Learning result  ReAr 01" ; schema:position 1 ; schema:description "Die Studierenden kennen Architektur- und Bauprinzipien von verschiedenen Rechnersystemen und können diese in eine Bewertungsmatrix einordnen"@de ; schema:additionalType </v>
      </c>
      <c r="H190" s="18" t="s">
        <v>1062</v>
      </c>
      <c r="I190" s="18" t="s">
        <v>1064</v>
      </c>
      <c r="J190" t="str">
        <f t="shared" si="14"/>
        <v>module:SubjectMatterCompetence , module:BloomTax_Understand .</v>
      </c>
      <c r="K190" t="s">
        <v>895</v>
      </c>
      <c r="L190" t="str">
        <f t="shared" si="11"/>
        <v>module:ReAr module:about_LResults module:LResults_ReAr . module:LResults_ReAr a schema:ItemList ; schema:identifier "Results" ; schema:name "Lernergebnisse ReAr" ; schema:itemListElement module:LResult01_ReAr . module:LResult01_ReAr a schema:ListItem ; schema:name "Learning result  ReAr 01" ; schema:position 1 ; schema:description "Die Studierenden kennen Architektur- und Bauprinzipien von verschiedenen Rechnersystemen und können diese in eine Bewertungsmatrix einordnen"@de ; schema:additionalType module:SubjectMatterCompetence , module:BloomTax_Understand .</v>
      </c>
      <c r="M190" t="s">
        <v>895</v>
      </c>
    </row>
    <row r="191" spans="1:13" x14ac:dyDescent="0.35">
      <c r="A191" s="11" t="str">
        <f t="shared" si="13"/>
        <v>module:ReAr</v>
      </c>
      <c r="B191" s="4" t="s">
        <v>248</v>
      </c>
      <c r="C191" s="4">
        <v>2</v>
      </c>
      <c r="D191" s="4" t="str">
        <f t="shared" si="12"/>
        <v>02</v>
      </c>
      <c r="E191" s="25" t="s">
        <v>725</v>
      </c>
      <c r="F191" t="s">
        <v>1609</v>
      </c>
      <c r="G191" t="str">
        <f t="shared" si="10"/>
        <v xml:space="preserve">module:ReAr module:about_LResults module:LResults_ReAr . module:LResults_ReAr a schema:ItemList ; schema:identifier "Results" ; schema:name "Lernergebnisse ReAr" ; schema:itemListElement module:LResult02_ReAr . module:LResult02_ReAr a schema:ListItem ; schema:name "Learning result  ReAr 02" ; schema:position 2 ; schema:description "Sie beherrschen die Grundlagen zur Anwendung von Parallelität und die damit zusammenhängenden strukturalen und funktionalen Grundregeln und sind dazu befähigt, räumliche und zeitliche Parallelität in Rechnern anzuwenden"@de ; schema:additionalType </v>
      </c>
      <c r="H191" s="18" t="s">
        <v>1062</v>
      </c>
      <c r="I191" s="18" t="s">
        <v>1066</v>
      </c>
      <c r="J191" t="str">
        <f t="shared" si="14"/>
        <v>module:SubjectMatterCompetence , module:BloomTax_Apply .</v>
      </c>
      <c r="K191" t="s">
        <v>895</v>
      </c>
      <c r="L191" t="str">
        <f t="shared" si="11"/>
        <v>module:ReAr module:about_LResults module:LResults_ReAr . module:LResults_ReAr a schema:ItemList ; schema:identifier "Results" ; schema:name "Lernergebnisse ReAr" ; schema:itemListElement module:LResult02_ReAr . module:LResult02_ReAr a schema:ListItem ; schema:name "Learning result  ReAr 02" ; schema:position 2 ; schema:description "Sie beherrschen die Grundlagen zur Anwendung von Parallelität und die damit zusammenhängenden strukturalen und funktionalen Grundregeln und sind dazu befähigt, räumliche und zeitliche Parallelität in Rechnern anzuwenden"@de ; schema:additionalType module:SubjectMatterCompetence , module:BloomTax_Apply .</v>
      </c>
      <c r="M191" t="s">
        <v>895</v>
      </c>
    </row>
    <row r="192" spans="1:13" x14ac:dyDescent="0.35">
      <c r="A192" s="11" t="str">
        <f t="shared" si="13"/>
        <v>module:ReAr</v>
      </c>
      <c r="B192" s="4" t="s">
        <v>248</v>
      </c>
      <c r="C192" s="4">
        <v>3</v>
      </c>
      <c r="D192" s="4" t="str">
        <f t="shared" si="12"/>
        <v>03</v>
      </c>
      <c r="E192" s="25" t="s">
        <v>725</v>
      </c>
      <c r="F192" t="s">
        <v>1610</v>
      </c>
      <c r="G192" t="str">
        <f t="shared" si="10"/>
        <v xml:space="preserve">module:ReAr module:about_LResults module:LResults_ReAr . module:LResults_ReAr a schema:ItemList ; schema:identifier "Results" ; schema:name "Lernergebnisse ReAr" ; schema:itemListElement module:LResult03_ReAr . module:LResult03_ReAr a schema:ListItem ; schema:name "Learning result  ReAr 03" ; schema:position 3 ; schema:description "Sie beherrschen grafische Arbeitsmethoden und sind in der Lage, aktuelle und künftige Entwicklungslinien von Rechnersystemen einzuschätzen"@de ; schema:additionalType </v>
      </c>
      <c r="H192" s="18" t="s">
        <v>1062</v>
      </c>
      <c r="I192" s="18" t="s">
        <v>1299</v>
      </c>
      <c r="J192" t="str">
        <f t="shared" si="14"/>
        <v>module:SubjectMatterCompetence , module:BloomTax_Evaluate .</v>
      </c>
      <c r="K192" t="s">
        <v>895</v>
      </c>
      <c r="L192" t="str">
        <f t="shared" si="11"/>
        <v>module:ReAr module:about_LResults module:LResults_ReAr . module:LResults_ReAr a schema:ItemList ; schema:identifier "Results" ; schema:name "Lernergebnisse ReAr" ; schema:itemListElement module:LResult03_ReAr . module:LResult03_ReAr a schema:ListItem ; schema:name "Learning result  ReAr 03" ; schema:position 3 ; schema:description "Sie beherrschen grafische Arbeitsmethoden und sind in der Lage, aktuelle und künftige Entwicklungslinien von Rechnersystemen einzuschätzen"@de ; schema:additionalType module:SubjectMatterCompetence , module:BloomTax_Evaluate .</v>
      </c>
      <c r="M192" t="s">
        <v>895</v>
      </c>
    </row>
    <row r="193" spans="1:13" x14ac:dyDescent="0.35">
      <c r="A193" s="11" t="str">
        <f t="shared" si="13"/>
        <v>module:ScMD</v>
      </c>
      <c r="B193" s="4" t="s">
        <v>241</v>
      </c>
      <c r="C193" s="4">
        <v>1</v>
      </c>
      <c r="D193" s="4" t="str">
        <f t="shared" si="12"/>
        <v>01</v>
      </c>
      <c r="E193" s="25" t="s">
        <v>725</v>
      </c>
      <c r="F193" t="s">
        <v>1624</v>
      </c>
      <c r="G193" t="str">
        <f t="shared" si="10"/>
        <v xml:space="preserve">module:ScMD module:about_LResults module:LResults_ScMD . module:LResults_ScMD a schema:ItemList ; schema:identifier "Results" ; schema:name "Lernergebnisse ScMD" ; schema:itemListElement module:LResult01_ScMD . module:LResult01_ScMD a schema:ListItem ; schema:name "Learning result  ScMD 01" ; schema:position 1 ; schema:description "Die Studierenden können dramaturgische und gestalterische Prinzipien in der Entwicklung von statischen und dynamischen Medien klassifizieren und anwenden."@de ; schema:additionalType </v>
      </c>
      <c r="H193" s="18" t="s">
        <v>1062</v>
      </c>
      <c r="I193" s="18" t="s">
        <v>1066</v>
      </c>
      <c r="J193" t="str">
        <f t="shared" si="14"/>
        <v>module:SubjectMatterCompetence , module:BloomTax_Apply .</v>
      </c>
      <c r="K193" t="s">
        <v>895</v>
      </c>
      <c r="L193" t="str">
        <f t="shared" si="11"/>
        <v>module:ScMD module:about_LResults module:LResults_ScMD . module:LResults_ScMD a schema:ItemList ; schema:identifier "Results" ; schema:name "Lernergebnisse ScMD" ; schema:itemListElement module:LResult01_ScMD . module:LResult01_ScMD a schema:ListItem ; schema:name "Learning result  ScMD 01" ; schema:position 1 ; schema:description "Die Studierenden können dramaturgische und gestalterische Prinzipien in der Entwicklung von statischen und dynamischen Medien klassifizieren und anwenden."@de ; schema:additionalType module:SubjectMatterCompetence , module:BloomTax_Apply .</v>
      </c>
      <c r="M193" t="s">
        <v>895</v>
      </c>
    </row>
    <row r="194" spans="1:13" x14ac:dyDescent="0.35">
      <c r="A194" s="11" t="str">
        <f t="shared" si="13"/>
        <v>module:ScMD</v>
      </c>
      <c r="B194" s="4" t="s">
        <v>241</v>
      </c>
      <c r="C194" s="4">
        <v>2</v>
      </c>
      <c r="D194" s="4" t="str">
        <f t="shared" si="12"/>
        <v>02</v>
      </c>
      <c r="E194" s="25" t="s">
        <v>725</v>
      </c>
      <c r="F194" t="s">
        <v>1625</v>
      </c>
      <c r="G194" t="str">
        <f t="shared" si="10"/>
        <v xml:space="preserve">module:ScMD module:about_LResults module:LResults_ScMD . module:LResults_ScMD a schema:ItemList ; schema:identifier "Results" ; schema:name "Lernergebnisse ScMD" ; schema:itemListElement module:LResult02_ScMD . module:LResult02_ScMD a schema:ListItem ; schema:name "Learning result  ScMD 02" ; schema:position 2 ; schema:description "Sie beherrschen den qualifizierten Einsatz von Bild (und Ton) als dramaturgische Instrumente im Medienproduktionsprozess."@de ; schema:additionalType </v>
      </c>
      <c r="H194" s="18" t="s">
        <v>1062</v>
      </c>
      <c r="I194" s="18" t="s">
        <v>1066</v>
      </c>
      <c r="J194" t="str">
        <f t="shared" si="14"/>
        <v>module:SubjectMatterCompetence , module:BloomTax_Apply .</v>
      </c>
      <c r="K194" t="s">
        <v>895</v>
      </c>
      <c r="L194" t="str">
        <f t="shared" si="11"/>
        <v>module:ScMD module:about_LResults module:LResults_ScMD . module:LResults_ScMD a schema:ItemList ; schema:identifier "Results" ; schema:name "Lernergebnisse ScMD" ; schema:itemListElement module:LResult02_ScMD . module:LResult02_ScMD a schema:ListItem ; schema:name "Learning result  ScMD 02" ; schema:position 2 ; schema:description "Sie beherrschen den qualifizierten Einsatz von Bild (und Ton) als dramaturgische Instrumente im Medienproduktionsprozess."@de ; schema:additionalType module:SubjectMatterCompetence , module:BloomTax_Apply .</v>
      </c>
      <c r="M194" t="s">
        <v>895</v>
      </c>
    </row>
    <row r="195" spans="1:13" x14ac:dyDescent="0.35">
      <c r="A195" s="11" t="str">
        <f t="shared" si="13"/>
        <v>module:ScMD</v>
      </c>
      <c r="B195" s="4" t="s">
        <v>241</v>
      </c>
      <c r="C195" s="4">
        <v>3</v>
      </c>
      <c r="D195" s="4" t="str">
        <f t="shared" si="12"/>
        <v>03</v>
      </c>
      <c r="E195" s="25" t="s">
        <v>725</v>
      </c>
      <c r="F195" t="s">
        <v>1626</v>
      </c>
      <c r="G195" t="str">
        <f t="shared" ref="G195:G258" si="15">_xlfn.CONCAT(A195," module:about_LResults module:LResults_",B195," . module:LResults_",B195," a schema:ItemList ; schema:identifier ",E195,"Results",E195," ; schema:name ",E195,"Lernergebnisse ",B195,E195," ; schema:itemListElement module:LResult",D195,"_",B195," . module:LResult",D195,"_",B195," a schema:ListItem ; schema:name ",E195,"Learning result  ",B195," ",D195,E195," ; schema:position ",C195," ; schema:description ",E195,F195,E195,"@de ; schema:additionalType ")</f>
        <v xml:space="preserve">module:ScMD module:about_LResults module:LResults_ScMD . module:LResults_ScMD a schema:ItemList ; schema:identifier "Results" ; schema:name "Lernergebnisse ScMD" ; schema:itemListElement module:LResult03_ScMD . module:LResult03_ScMD a schema:ListItem ; schema:name "Learning result  ScMD 03" ; schema:position 3 ; schema:description "Die Studierenden kennen aktuelle Tendenzen in der Medienwelt und identifizieren medienästhetische und -historische Entwicklungen."@de ; schema:additionalType </v>
      </c>
      <c r="H195" s="18" t="s">
        <v>1062</v>
      </c>
      <c r="I195" s="18" t="s">
        <v>1064</v>
      </c>
      <c r="J195" t="str">
        <f t="shared" si="14"/>
        <v>module:SubjectMatterCompetence , module:BloomTax_Understand .</v>
      </c>
      <c r="K195" t="s">
        <v>895</v>
      </c>
      <c r="L195" t="str">
        <f t="shared" ref="L195:L258" si="16">_xlfn.CONCAT(G195,J195)</f>
        <v>module:ScMD module:about_LResults module:LResults_ScMD . module:LResults_ScMD a schema:ItemList ; schema:identifier "Results" ; schema:name "Lernergebnisse ScMD" ; schema:itemListElement module:LResult03_ScMD . module:LResult03_ScMD a schema:ListItem ; schema:name "Learning result  ScMD 03" ; schema:position 3 ; schema:description "Die Studierenden kennen aktuelle Tendenzen in der Medienwelt und identifizieren medienästhetische und -historische Entwicklungen."@de ; schema:additionalType module:SubjectMatterCompetence , module:BloomTax_Understand .</v>
      </c>
      <c r="M195" t="s">
        <v>895</v>
      </c>
    </row>
    <row r="196" spans="1:13" x14ac:dyDescent="0.35">
      <c r="A196" s="11" t="str">
        <f t="shared" si="13"/>
        <v>module:SMVS</v>
      </c>
      <c r="B196" s="4" t="s">
        <v>235</v>
      </c>
      <c r="C196" s="4">
        <v>1</v>
      </c>
      <c r="D196" s="4" t="str">
        <f t="shared" si="12"/>
        <v>01</v>
      </c>
      <c r="E196" s="25" t="s">
        <v>725</v>
      </c>
      <c r="F196" t="s">
        <v>1636</v>
      </c>
      <c r="G196" t="str">
        <f t="shared" si="15"/>
        <v xml:space="preserve">module:SMVS module:about_LResults module:LResults_SMVS . module:LResults_SMVS a schema:ItemList ; schema:identifier "Results" ; schema:name "Lernergebnisse SMVS" ; schema:itemListElement module:LResult01_SMVS . module:LResult01_SMVS a schema:ListItem ; schema:name "Learning result  SMVS 01" ; schema:position 1 ; schema:description "Nachdem Studierende das Modul erfolgreich absolviert haben, können sie die wesentlichen Konzepte und Begrifflichkeiten aus der IT Sicherheit, speziell im Kontext mobiler, verteilter und eingebetteter Systeme (z.B. Sicherheitsaspekte, Risikobegriff, Angreiferszenarien, Mediensicherheit, Forensik) beschreiben und auseinander halten."@de ; schema:additionalType </v>
      </c>
      <c r="H196" s="18" t="s">
        <v>1062</v>
      </c>
      <c r="I196" s="18" t="s">
        <v>1065</v>
      </c>
      <c r="J196" t="str">
        <f t="shared" si="14"/>
        <v>module:SubjectMatterCompetence , module:BloomTax_Remember .</v>
      </c>
      <c r="K196" t="s">
        <v>895</v>
      </c>
      <c r="L196" t="str">
        <f t="shared" si="16"/>
        <v>module:SMVS module:about_LResults module:LResults_SMVS . module:LResults_SMVS a schema:ItemList ; schema:identifier "Results" ; schema:name "Lernergebnisse SMVS" ; schema:itemListElement module:LResult01_SMVS . module:LResult01_SMVS a schema:ListItem ; schema:name "Learning result  SMVS 01" ; schema:position 1 ; schema:description "Nachdem Studierende das Modul erfolgreich absolviert haben, können sie die wesentlichen Konzepte und Begrifflichkeiten aus der IT Sicherheit, speziell im Kontext mobiler, verteilter und eingebetteter Systeme (z.B. Sicherheitsaspekte, Risikobegriff, Angreiferszenarien, Mediensicherheit, Forensik) beschreiben und auseinander halten."@de ; schema:additionalType module:SubjectMatterCompetence , module:BloomTax_Remember .</v>
      </c>
      <c r="M196" t="s">
        <v>895</v>
      </c>
    </row>
    <row r="197" spans="1:13" x14ac:dyDescent="0.35">
      <c r="A197" s="11" t="str">
        <f t="shared" si="13"/>
        <v>module:SMVS</v>
      </c>
      <c r="B197" s="4" t="s">
        <v>235</v>
      </c>
      <c r="C197" s="4">
        <v>2</v>
      </c>
      <c r="D197" s="4" t="str">
        <f t="shared" ref="D197:D260" si="17">IF(C197&lt;10,_xlfn.CONCAT(0,C197),C197)</f>
        <v>02</v>
      </c>
      <c r="E197" s="25" t="s">
        <v>725</v>
      </c>
      <c r="F197" t="s">
        <v>1637</v>
      </c>
      <c r="G197" t="str">
        <f t="shared" si="15"/>
        <v xml:space="preserve">module:SMVS module:about_LResults module:LResults_SMVS . module:LResults_SMVS a schema:ItemList ; schema:identifier "Results" ; schema:name "Lernergebnisse SMVS" ; schema:itemListElement module:LResult02_SMVS . module:LResult02_SMVS a schema:ListItem ; schema:name "Learning result  SMVS 02" ; schema:position 2 ; schema:description "Sie differenzieren, welche Sicherheitsaspekte und Angriffszenarien besondere Relevanz für die Anwendung in verteilten und mobilen IT Systemen haben, sie leiten Schwachstellen, die sich aus der Konzeption und Komplexität mobiler &amp; verteilter IT Systeme ergeben, ab und schätzen deren Bedrohungs- und Risikopotential ab."@de ; schema:additionalType </v>
      </c>
      <c r="H197" s="18" t="s">
        <v>1062</v>
      </c>
      <c r="I197" s="18" t="s">
        <v>1066</v>
      </c>
      <c r="J197" t="str">
        <f t="shared" si="14"/>
        <v>module:SubjectMatterCompetence , module:BloomTax_Apply .</v>
      </c>
      <c r="K197" t="s">
        <v>895</v>
      </c>
      <c r="L197" t="str">
        <f t="shared" si="16"/>
        <v>module:SMVS module:about_LResults module:LResults_SMVS . module:LResults_SMVS a schema:ItemList ; schema:identifier "Results" ; schema:name "Lernergebnisse SMVS" ; schema:itemListElement module:LResult02_SMVS . module:LResult02_SMVS a schema:ListItem ; schema:name "Learning result  SMVS 02" ; schema:position 2 ; schema:description "Sie differenzieren, welche Sicherheitsaspekte und Angriffszenarien besondere Relevanz für die Anwendung in verteilten und mobilen IT Systemen haben, sie leiten Schwachstellen, die sich aus der Konzeption und Komplexität mobiler &amp; verteilter IT Systeme ergeben, ab und schätzen deren Bedrohungs- und Risikopotential ab."@de ; schema:additionalType module:SubjectMatterCompetence , module:BloomTax_Apply .</v>
      </c>
      <c r="M197" t="s">
        <v>895</v>
      </c>
    </row>
    <row r="198" spans="1:13" x14ac:dyDescent="0.35">
      <c r="A198" s="11" t="str">
        <f t="shared" si="13"/>
        <v>module:SMVS</v>
      </c>
      <c r="B198" s="4" t="s">
        <v>235</v>
      </c>
      <c r="C198" s="4">
        <v>3</v>
      </c>
      <c r="D198" s="4" t="str">
        <f t="shared" si="17"/>
        <v>03</v>
      </c>
      <c r="E198" s="25" t="s">
        <v>725</v>
      </c>
      <c r="F198" t="s">
        <v>1638</v>
      </c>
      <c r="G198" t="str">
        <f t="shared" si="15"/>
        <v xml:space="preserve">module:SMVS module:about_LResults module:LResults_SMVS . module:LResults_SMVS a schema:ItemList ; schema:identifier "Results" ; schema:name "Lernergebnisse SMVS" ; schema:itemListElement module:LResult03_SMVS . module:LResult03_SMVS a schema:ListItem ; schema:name "Learning result  SMVS 03" ; schema:position 3 ; schema:description "Absolventen sind in der Lage, ausgewählte technische Schutzmethoden auf unterschiedlichen Schichten des OSI-Netzwerkmodells, in mobilen und verteilten Systemen, aufzuzeigen und zu bewerten, sowie auf die Sicherheitsaspekte zu beziehen."@de ; schema:additionalType </v>
      </c>
      <c r="H198" s="18" t="s">
        <v>1062</v>
      </c>
      <c r="I198" s="18" t="s">
        <v>1299</v>
      </c>
      <c r="J198" t="str">
        <f t="shared" si="14"/>
        <v>module:SubjectMatterCompetence , module:BloomTax_Evaluate .</v>
      </c>
      <c r="K198" t="s">
        <v>895</v>
      </c>
      <c r="L198" t="str">
        <f t="shared" si="16"/>
        <v>module:SMVS module:about_LResults module:LResults_SMVS . module:LResults_SMVS a schema:ItemList ; schema:identifier "Results" ; schema:name "Lernergebnisse SMVS" ; schema:itemListElement module:LResult03_SMVS . module:LResult03_SMVS a schema:ListItem ; schema:name "Learning result  SMVS 03" ; schema:position 3 ; schema:description "Absolventen sind in der Lage, ausgewählte technische Schutzmethoden auf unterschiedlichen Schichten des OSI-Netzwerkmodells, in mobilen und verteilten Systemen, aufzuzeigen und zu bewerten, sowie auf die Sicherheitsaspekte zu beziehen."@de ; schema:additionalType module:SubjectMatterCompetence , module:BloomTax_Evaluate .</v>
      </c>
      <c r="M198" t="s">
        <v>895</v>
      </c>
    </row>
    <row r="199" spans="1:13" x14ac:dyDescent="0.35">
      <c r="A199" s="11" t="str">
        <f t="shared" si="13"/>
        <v>module:SG3C</v>
      </c>
      <c r="B199" s="4" t="s">
        <v>225</v>
      </c>
      <c r="C199" s="4">
        <v>1</v>
      </c>
      <c r="D199" s="4" t="str">
        <f t="shared" si="17"/>
        <v>01</v>
      </c>
      <c r="E199" s="25" t="s">
        <v>725</v>
      </c>
      <c r="F199" t="s">
        <v>1643</v>
      </c>
      <c r="G199" t="str">
        <f t="shared" si="15"/>
        <v xml:space="preserve">module:SG3C module:about_LResults module:LResults_SG3C . module:LResults_SG3C a schema:ItemList ; schema:identifier "Results" ; schema:name "Lernergebnisse SG3C" ; schema:itemListElement module:LResult01_SG3C . module:LResult01_SG3C a schema:ListItem ; schema:name "Learning result  SG3C 01" ; schema:position 1 ; schema:description "Die Studierenden sind zu interkultureller Kompetenz und interkultureller Kommunikation befähigt."@de ; schema:additionalType </v>
      </c>
      <c r="H199" s="18" t="s">
        <v>1121</v>
      </c>
      <c r="J199" t="str">
        <f t="shared" ref="J199:J266" si="18">IF(H199="Selbst","module:SelfCompetence .",IF(H199="Sozial","module:SocialCompetence .",_xlfn.CONCAT("module:SubjectMatterCompetence , module:BloomTax_",I199," .")))</f>
        <v>module:SocialCompetence .</v>
      </c>
      <c r="K199" t="s">
        <v>895</v>
      </c>
      <c r="L199" t="str">
        <f t="shared" si="16"/>
        <v>module:SG3C module:about_LResults module:LResults_SG3C . module:LResults_SG3C a schema:ItemList ; schema:identifier "Results" ; schema:name "Lernergebnisse SG3C" ; schema:itemListElement module:LResult01_SG3C . module:LResult01_SG3C a schema:ListItem ; schema:name "Learning result  SG3C 01" ; schema:position 1 ; schema:description "Die Studierenden sind zu interkultureller Kompetenz und interkultureller Kommunikation befähigt."@de ; schema:additionalType module:SocialCompetence .</v>
      </c>
      <c r="M199" t="s">
        <v>895</v>
      </c>
    </row>
    <row r="200" spans="1:13" x14ac:dyDescent="0.35">
      <c r="A200" s="11" t="str">
        <f t="shared" si="13"/>
        <v>module:SG3C</v>
      </c>
      <c r="B200" s="4" t="s">
        <v>225</v>
      </c>
      <c r="C200" s="4">
        <v>2</v>
      </c>
      <c r="D200" s="4" t="str">
        <f t="shared" si="17"/>
        <v>02</v>
      </c>
      <c r="E200" s="25" t="s">
        <v>725</v>
      </c>
      <c r="F200" t="s">
        <v>1644</v>
      </c>
      <c r="G200" t="str">
        <f t="shared" si="15"/>
        <v xml:space="preserve">module:SG3C module:about_LResults module:LResults_SG3C . module:LResults_SG3C a schema:ItemList ; schema:identifier "Results" ; schema:name "Lernergebnisse SG3C" ; schema:itemListElement module:LResult02_SG3C . module:LResult02_SG3C a schema:ListItem ; schema:name "Learning result  SG3C 02" ; schema:position 2 ; schema:description "Sie beherrschen die virtuelle Teamarbeit und Präsentationstechniken.  "@de ; schema:additionalType </v>
      </c>
      <c r="H200" s="18" t="s">
        <v>1063</v>
      </c>
      <c r="J200" t="str">
        <f t="shared" si="18"/>
        <v>module:SelfCompetence .</v>
      </c>
      <c r="K200" t="s">
        <v>895</v>
      </c>
      <c r="L200" t="str">
        <f t="shared" si="16"/>
        <v>module:SG3C module:about_LResults module:LResults_SG3C . module:LResults_SG3C a schema:ItemList ; schema:identifier "Results" ; schema:name "Lernergebnisse SG3C" ; schema:itemListElement module:LResult02_SG3C . module:LResult02_SG3C a schema:ListItem ; schema:name "Learning result  SG3C 02" ; schema:position 2 ; schema:description "Sie beherrschen die virtuelle Teamarbeit und Präsentationstechniken.  "@de ; schema:additionalType module:SelfCompetence .</v>
      </c>
      <c r="M200" t="s">
        <v>895</v>
      </c>
    </row>
    <row r="201" spans="1:13" x14ac:dyDescent="0.35">
      <c r="A201" s="11" t="str">
        <f t="shared" si="13"/>
        <v>module:SG3P</v>
      </c>
      <c r="B201" s="4" t="s">
        <v>215</v>
      </c>
      <c r="C201" s="4">
        <v>1</v>
      </c>
      <c r="D201" s="4" t="str">
        <f t="shared" si="17"/>
        <v>01</v>
      </c>
      <c r="E201" s="25" t="s">
        <v>725</v>
      </c>
      <c r="F201" t="s">
        <v>1650</v>
      </c>
      <c r="G201" t="str">
        <f t="shared" si="15"/>
        <v xml:space="preserve">module:SG3P module:about_LResults module:LResults_SG3P . module:LResults_SG3P a schema:ItemList ; schema:identifier "Results" ; schema:name "Lernergebnisse SG3P" ; schema:itemListElement module:LResult01_SG3P . module:LResult01_SG3P a schema:ListItem ; schema:name "Learning result  SG3P 01" ; schema:position 1 ; schema:description "Die Studierenden verstehen die Grundlagen des Projektmanagements und der BWL."@de ; schema:additionalType </v>
      </c>
      <c r="H201" s="18" t="s">
        <v>1062</v>
      </c>
      <c r="I201" s="18" t="s">
        <v>1064</v>
      </c>
      <c r="J201" t="str">
        <f t="shared" si="18"/>
        <v>module:SubjectMatterCompetence , module:BloomTax_Understand .</v>
      </c>
      <c r="K201" t="s">
        <v>895</v>
      </c>
      <c r="L201" t="str">
        <f t="shared" si="16"/>
        <v>module:SG3P module:about_LResults module:LResults_SG3P . module:LResults_SG3P a schema:ItemList ; schema:identifier "Results" ; schema:name "Lernergebnisse SG3P" ; schema:itemListElement module:LResult01_SG3P . module:LResult01_SG3P a schema:ListItem ; schema:name "Learning result  SG3P 01" ; schema:position 1 ; schema:description "Die Studierenden verstehen die Grundlagen des Projektmanagements und der BWL."@de ; schema:additionalType module:SubjectMatterCompetence , module:BloomTax_Understand .</v>
      </c>
      <c r="M201" t="s">
        <v>895</v>
      </c>
    </row>
    <row r="202" spans="1:13" x14ac:dyDescent="0.35">
      <c r="A202" s="11" t="str">
        <f t="shared" si="13"/>
        <v>module:SG3P</v>
      </c>
      <c r="B202" s="4" t="s">
        <v>215</v>
      </c>
      <c r="C202" s="4">
        <v>2</v>
      </c>
      <c r="D202" s="4" t="str">
        <f t="shared" si="17"/>
        <v>02</v>
      </c>
      <c r="E202" s="25" t="s">
        <v>725</v>
      </c>
      <c r="F202" t="s">
        <v>1651</v>
      </c>
      <c r="G202" t="str">
        <f t="shared" si="15"/>
        <v xml:space="preserve">module:SG3P module:about_LResults module:LResults_SG3P . module:LResults_SG3P a schema:ItemList ; schema:identifier "Results" ; schema:name "Lernergebnisse SG3P" ; schema:itemListElement module:LResult02_SG3P . module:LResult02_SG3P a schema:ListItem ; schema:name "Learning result  SG3P 02" ; schema:position 2 ; schema:description "Sie beherrschen die Methoden des Projektmanagements und den Umgang mit relevanter Software (z.B. MS-Projekt)."@de ; schema:additionalType </v>
      </c>
      <c r="H202" s="18" t="s">
        <v>1062</v>
      </c>
      <c r="I202" s="18" t="s">
        <v>1066</v>
      </c>
      <c r="J202" t="str">
        <f t="shared" si="18"/>
        <v>module:SubjectMatterCompetence , module:BloomTax_Apply .</v>
      </c>
      <c r="K202" t="s">
        <v>895</v>
      </c>
      <c r="L202" t="str">
        <f t="shared" si="16"/>
        <v>module:SG3P module:about_LResults module:LResults_SG3P . module:LResults_SG3P a schema:ItemList ; schema:identifier "Results" ; schema:name "Lernergebnisse SG3P" ; schema:itemListElement module:LResult02_SG3P . module:LResult02_SG3P a schema:ListItem ; schema:name "Learning result  SG3P 02" ; schema:position 2 ; schema:description "Sie beherrschen die Methoden des Projektmanagements und den Umgang mit relevanter Software (z.B. MS-Projekt)."@de ; schema:additionalType module:SubjectMatterCompetence , module:BloomTax_Apply .</v>
      </c>
      <c r="M202" t="s">
        <v>895</v>
      </c>
    </row>
    <row r="203" spans="1:13" x14ac:dyDescent="0.35">
      <c r="A203" s="11" t="str">
        <f t="shared" si="13"/>
        <v>module:SG3P</v>
      </c>
      <c r="B203" s="4" t="s">
        <v>215</v>
      </c>
      <c r="C203" s="4">
        <v>3</v>
      </c>
      <c r="D203" s="4" t="str">
        <f t="shared" si="17"/>
        <v>03</v>
      </c>
      <c r="E203" s="25" t="s">
        <v>725</v>
      </c>
      <c r="F203" t="s">
        <v>1652</v>
      </c>
      <c r="G203" t="str">
        <f t="shared" si="15"/>
        <v xml:space="preserve">module:SG3P module:about_LResults module:LResults_SG3P . module:LResults_SG3P a schema:ItemList ; schema:identifier "Results" ; schema:name "Lernergebnisse SG3P" ; schema:itemListElement module:LResult03_SG3P . module:LResult03_SG3P a schema:ListItem ; schema:name "Learning result  SG3P 03" ; schema:position 3 ; schema:description "Sie sind für die Praxis befähigt, selbständig Projekte zu leiten."@de ; schema:additionalType </v>
      </c>
      <c r="H203" s="18" t="s">
        <v>1063</v>
      </c>
      <c r="J203" t="str">
        <f t="shared" si="18"/>
        <v>module:SelfCompetence .</v>
      </c>
      <c r="K203" t="s">
        <v>895</v>
      </c>
      <c r="L203" t="str">
        <f t="shared" si="16"/>
        <v>module:SG3P module:about_LResults module:LResults_SG3P . module:LResults_SG3P a schema:ItemList ; schema:identifier "Results" ; schema:name "Lernergebnisse SG3P" ; schema:itemListElement module:LResult03_SG3P . module:LResult03_SG3P a schema:ListItem ; schema:name "Learning result  SG3P 03" ; schema:position 3 ; schema:description "Sie sind für die Praxis befähigt, selbständig Projekte zu leiten."@de ; schema:additionalType module:SelfCompetence .</v>
      </c>
      <c r="M203" t="s">
        <v>895</v>
      </c>
    </row>
    <row r="204" spans="1:13" x14ac:dyDescent="0.35">
      <c r="A204" s="11" t="str">
        <f t="shared" si="13"/>
        <v>module:SG4W</v>
      </c>
      <c r="B204" s="4" t="s">
        <v>1653</v>
      </c>
      <c r="C204" s="4">
        <v>1</v>
      </c>
      <c r="D204" s="4" t="str">
        <f t="shared" si="17"/>
        <v>01</v>
      </c>
      <c r="E204" s="25" t="s">
        <v>725</v>
      </c>
      <c r="F204" t="s">
        <v>1663</v>
      </c>
      <c r="G204" t="str">
        <f t="shared" si="15"/>
        <v xml:space="preserve">module:SG4W module:about_LResults module:LResults_SG4W . module:LResults_SG4W a schema:ItemList ; schema:identifier "Results" ; schema:name "Lernergebnisse SG4W" ; schema:itemListElement module:LResult01_SG4W . module:LResult01_SG4W a schema:ListItem ; schema:name "Learning result  SG4W 01" ; schema:position 1 ; schema:description "Die Studierenden können ethisch problematische Konsequenzen sichtbar machen und Alternativen aufzeigen."@de ; schema:additionalType </v>
      </c>
      <c r="H204" s="18" t="s">
        <v>1062</v>
      </c>
      <c r="I204" s="18" t="s">
        <v>1065</v>
      </c>
      <c r="J204" t="str">
        <f t="shared" si="18"/>
        <v>module:SubjectMatterCompetence , module:BloomTax_Remember .</v>
      </c>
      <c r="K204" t="s">
        <v>895</v>
      </c>
      <c r="L204" t="str">
        <f t="shared" si="16"/>
        <v>module:SG4W module:about_LResults module:LResults_SG4W . module:LResults_SG4W a schema:ItemList ; schema:identifier "Results" ; schema:name "Lernergebnisse SG4W" ; schema:itemListElement module:LResult01_SG4W . module:LResult01_SG4W a schema:ListItem ; schema:name "Learning result  SG4W 01" ; schema:position 1 ; schema:description "Die Studierenden können ethisch problematische Konsequenzen sichtbar machen und Alternativen aufzeigen."@de ; schema:additionalType module:SubjectMatterCompetence , module:BloomTax_Remember .</v>
      </c>
      <c r="M204" t="s">
        <v>895</v>
      </c>
    </row>
    <row r="205" spans="1:13" x14ac:dyDescent="0.35">
      <c r="A205" s="11" t="str">
        <f t="shared" ref="A205:A268" si="19">_xlfn.CONCAT("module:",B205)</f>
        <v>module:SG4W</v>
      </c>
      <c r="B205" s="4" t="s">
        <v>1653</v>
      </c>
      <c r="C205" s="4">
        <v>2</v>
      </c>
      <c r="D205" s="4" t="str">
        <f t="shared" si="17"/>
        <v>02</v>
      </c>
      <c r="E205" s="25" t="s">
        <v>725</v>
      </c>
      <c r="F205" t="s">
        <v>1664</v>
      </c>
      <c r="G205" t="str">
        <f t="shared" si="15"/>
        <v xml:space="preserve">module:SG4W module:about_LResults module:LResults_SG4W . module:LResults_SG4W a schema:ItemList ; schema:identifier "Results" ; schema:name "Lernergebnisse SG4W" ; schema:itemListElement module:LResult02_SG4W . module:LResult02_SG4W a schema:ListItem ; schema:name "Learning result  SG4W 02" ; schema:position 2 ; schema:description "Die Studierende können Konzepte und deren (mögliche) Folgen in ein ethisches Wertegefüge einordnen und ausgehend von einem konsensuellen Wertefundament über Varianten entscheiden bzw. Entscheidungen vorbereiten, sowie Prozesse und Ergebnisse der eigenen technisch-technologischen bzw. fachlich und wissenschaftlichen Aktivitäten in ein ethisches Konzept einbetten, insbesondere bezogen auf die soziale Technikfolgenabschätzung."@de ; schema:additionalType </v>
      </c>
      <c r="H205" s="18" t="s">
        <v>1062</v>
      </c>
      <c r="I205" s="18" t="s">
        <v>1066</v>
      </c>
      <c r="J205" t="str">
        <f t="shared" si="18"/>
        <v>module:SubjectMatterCompetence , module:BloomTax_Apply .</v>
      </c>
      <c r="K205" t="s">
        <v>895</v>
      </c>
      <c r="L205" t="str">
        <f t="shared" si="16"/>
        <v>module:SG4W module:about_LResults module:LResults_SG4W . module:LResults_SG4W a schema:ItemList ; schema:identifier "Results" ; schema:name "Lernergebnisse SG4W" ; schema:itemListElement module:LResult02_SG4W . module:LResult02_SG4W a schema:ListItem ; schema:name "Learning result  SG4W 02" ; schema:position 2 ; schema:description "Die Studierende können Konzepte und deren (mögliche) Folgen in ein ethisches Wertegefüge einordnen und ausgehend von einem konsensuellen Wertefundament über Varianten entscheiden bzw. Entscheidungen vorbereiten, sowie Prozesse und Ergebnisse der eigenen technisch-technologischen bzw. fachlich und wissenschaftlichen Aktivitäten in ein ethisches Konzept einbetten, insbesondere bezogen auf die soziale Technikfolgenabschätzung."@de ; schema:additionalType module:SubjectMatterCompetence , module:BloomTax_Apply .</v>
      </c>
      <c r="M205" t="s">
        <v>895</v>
      </c>
    </row>
    <row r="206" spans="1:13" x14ac:dyDescent="0.35">
      <c r="A206" s="11" t="str">
        <f t="shared" si="19"/>
        <v>module:SG4W</v>
      </c>
      <c r="B206" s="4" t="s">
        <v>1653</v>
      </c>
      <c r="C206" s="4">
        <v>3</v>
      </c>
      <c r="D206" s="4" t="str">
        <f t="shared" si="17"/>
        <v>03</v>
      </c>
      <c r="E206" s="25" t="s">
        <v>725</v>
      </c>
      <c r="F206" t="s">
        <v>1665</v>
      </c>
      <c r="G206" t="str">
        <f t="shared" si="15"/>
        <v xml:space="preserve">module:SG4W module:about_LResults module:LResults_SG4W . module:LResults_SG4W a schema:ItemList ; schema:identifier "Results" ; schema:name "Lernergebnisse SG4W" ; schema:itemListElement module:LResult03_SG4W . module:LResult03_SG4W a schema:ListItem ; schema:name "Learning result  SG4W 03" ; schema:position 3 ; schema:description "Die Studierende verstehen, welche Logiken und welche Risiken im Kontext von Fachkulturen und damit verbundener wettbewerbicher Deutungsmacht entstehen und wie diese in einem demokratischen Gemeinwesen zu handhaben sind. "@de ; schema:additionalType </v>
      </c>
      <c r="H206" s="18" t="s">
        <v>1062</v>
      </c>
      <c r="I206" s="18" t="s">
        <v>1064</v>
      </c>
      <c r="J206" t="str">
        <f t="shared" si="18"/>
        <v>module:SubjectMatterCompetence , module:BloomTax_Understand .</v>
      </c>
      <c r="K206" t="s">
        <v>895</v>
      </c>
      <c r="L206" t="str">
        <f t="shared" si="16"/>
        <v>module:SG4W module:about_LResults module:LResults_SG4W . module:LResults_SG4W a schema:ItemList ; schema:identifier "Results" ; schema:name "Lernergebnisse SG4W" ; schema:itemListElement module:LResult03_SG4W . module:LResult03_SG4W a schema:ListItem ; schema:name "Learning result  SG4W 03" ; schema:position 3 ; schema:description "Die Studierende verstehen, welche Logiken und welche Risiken im Kontext von Fachkulturen und damit verbundener wettbewerbicher Deutungsmacht entstehen und wie diese in einem demokratischen Gemeinwesen zu handhaben sind. "@de ; schema:additionalType module:SubjectMatterCompetence , module:BloomTax_Understand .</v>
      </c>
      <c r="M206" t="s">
        <v>895</v>
      </c>
    </row>
    <row r="207" spans="1:13" x14ac:dyDescent="0.35">
      <c r="A207" s="11" t="str">
        <f t="shared" si="19"/>
        <v>module:SG4M</v>
      </c>
      <c r="B207" s="4" t="s">
        <v>197</v>
      </c>
      <c r="C207" s="4">
        <v>1</v>
      </c>
      <c r="D207" s="4" t="str">
        <f t="shared" si="17"/>
        <v>01</v>
      </c>
      <c r="E207" s="25" t="s">
        <v>725</v>
      </c>
      <c r="F207" t="s">
        <v>1669</v>
      </c>
      <c r="G207" t="str">
        <f t="shared" si="15"/>
        <v xml:space="preserve">module:SG4M module:about_LResults module:LResults_SG4M . module:LResults_SG4M a schema:ItemList ; schema:identifier "Results" ; schema:name "Lernergebnisse SG4M" ; schema:itemListElement module:LResult01_SG4M . module:LResult01_SG4M a schema:ListItem ; schema:name "Learning result  SG4M 01" ; schema:position 1 ; schema:description "Die Studierenden kennen und verstehen die rechtlichen Grundlagen des Medienrechtes."@de ; schema:additionalType </v>
      </c>
      <c r="H207" s="18" t="s">
        <v>1062</v>
      </c>
      <c r="I207" s="18" t="s">
        <v>1064</v>
      </c>
      <c r="J207" t="str">
        <f t="shared" si="18"/>
        <v>module:SubjectMatterCompetence , module:BloomTax_Understand .</v>
      </c>
      <c r="K207" t="s">
        <v>895</v>
      </c>
      <c r="L207" t="str">
        <f t="shared" si="16"/>
        <v>module:SG4M module:about_LResults module:LResults_SG4M . module:LResults_SG4M a schema:ItemList ; schema:identifier "Results" ; schema:name "Lernergebnisse SG4M" ; schema:itemListElement module:LResult01_SG4M . module:LResult01_SG4M a schema:ListItem ; schema:name "Learning result  SG4M 01" ; schema:position 1 ; schema:description "Die Studierenden kennen und verstehen die rechtlichen Grundlagen des Medienrechtes."@de ; schema:additionalType module:SubjectMatterCompetence , module:BloomTax_Understand .</v>
      </c>
      <c r="M207" t="s">
        <v>895</v>
      </c>
    </row>
    <row r="208" spans="1:13" x14ac:dyDescent="0.35">
      <c r="A208" s="11" t="str">
        <f t="shared" si="19"/>
        <v>module:SG4M</v>
      </c>
      <c r="B208" s="4" t="s">
        <v>197</v>
      </c>
      <c r="C208" s="4">
        <v>2</v>
      </c>
      <c r="D208" s="4" t="str">
        <f t="shared" si="17"/>
        <v>02</v>
      </c>
      <c r="E208" s="25" t="s">
        <v>725</v>
      </c>
      <c r="F208" t="s">
        <v>1670</v>
      </c>
      <c r="G208" t="str">
        <f t="shared" si="15"/>
        <v xml:space="preserve">module:SG4M module:about_LResults module:LResults_SG4M . module:LResults_SG4M a schema:ItemList ; schema:identifier "Results" ; schema:name "Lernergebnisse SG4M" ; schema:itemListElement module:LResult02_SG4M . module:LResult02_SG4M a schema:ListItem ; schema:name "Learning result  SG4M 02" ; schema:position 2 ; schema:description "Sie sind in der Lage, den rechtlichen Anforderungen des Presserechtes, des Urheberrechtes und des Marken- und Wettbewerbsrechtes insbesondere aus Sicht der Diensteanbieter und Nutzer im Internet, praxisrelevant zu entsprechen"@de ; schema:additionalType </v>
      </c>
      <c r="H208" s="18" t="s">
        <v>1062</v>
      </c>
      <c r="I208" s="18" t="s">
        <v>1066</v>
      </c>
      <c r="J208" t="str">
        <f t="shared" si="18"/>
        <v>module:SubjectMatterCompetence , module:BloomTax_Apply .</v>
      </c>
      <c r="K208" t="s">
        <v>895</v>
      </c>
      <c r="L208" t="str">
        <f t="shared" si="16"/>
        <v>module:SG4M module:about_LResults module:LResults_SG4M . module:LResults_SG4M a schema:ItemList ; schema:identifier "Results" ; schema:name "Lernergebnisse SG4M" ; schema:itemListElement module:LResult02_SG4M . module:LResult02_SG4M a schema:ListItem ; schema:name "Learning result  SG4M 02" ; schema:position 2 ; schema:description "Sie sind in der Lage, den rechtlichen Anforderungen des Presserechtes, des Urheberrechtes und des Marken- und Wettbewerbsrechtes insbesondere aus Sicht der Diensteanbieter und Nutzer im Internet, praxisrelevant zu entsprechen"@de ; schema:additionalType module:SubjectMatterCompetence , module:BloomTax_Apply .</v>
      </c>
      <c r="M208" t="s">
        <v>895</v>
      </c>
    </row>
    <row r="209" spans="1:13" x14ac:dyDescent="0.35">
      <c r="A209" s="11" t="str">
        <f t="shared" si="19"/>
        <v>module:SG4M</v>
      </c>
      <c r="B209" s="4" t="s">
        <v>197</v>
      </c>
      <c r="C209" s="4">
        <v>3</v>
      </c>
      <c r="D209" s="4" t="str">
        <f t="shared" si="17"/>
        <v>03</v>
      </c>
      <c r="E209" s="25" t="s">
        <v>725</v>
      </c>
      <c r="F209" t="s">
        <v>1671</v>
      </c>
      <c r="G209" t="str">
        <f t="shared" si="15"/>
        <v xml:space="preserve">module:SG4M module:about_LResults module:LResults_SG4M . module:LResults_SG4M a schema:ItemList ; schema:identifier "Results" ; schema:name "Lernergebnisse SG4M" ; schema:itemListElement module:LResult03_SG4M . module:LResult03_SG4M a schema:ListItem ; schema:name "Learning result  SG4M 03" ; schema:position 3 ; schema:description "Die Studierenden sind befähigt, die rechtlichen Anforderungen der Kommunikation im Rahmen der Fernkommunikationsmittel zu kennen und anzuwenden."@de ; schema:additionalType </v>
      </c>
      <c r="H209" s="18" t="s">
        <v>1062</v>
      </c>
      <c r="I209" s="18" t="s">
        <v>1066</v>
      </c>
      <c r="J209" t="str">
        <f t="shared" si="18"/>
        <v>module:SubjectMatterCompetence , module:BloomTax_Apply .</v>
      </c>
      <c r="K209" t="s">
        <v>895</v>
      </c>
      <c r="L209" t="str">
        <f t="shared" si="16"/>
        <v>module:SG4M module:about_LResults module:LResults_SG4M . module:LResults_SG4M a schema:ItemList ; schema:identifier "Results" ; schema:name "Lernergebnisse SG4M" ; schema:itemListElement module:LResult03_SG4M . module:LResult03_SG4M a schema:ListItem ; schema:name "Learning result  SG4M 03" ; schema:position 3 ; schema:description "Die Studierenden sind befähigt, die rechtlichen Anforderungen der Kommunikation im Rahmen der Fernkommunikationsmittel zu kennen und anzuwenden."@de ; schema:additionalType module:SubjectMatterCompetence , module:BloomTax_Apply .</v>
      </c>
      <c r="M209" t="s">
        <v>895</v>
      </c>
    </row>
    <row r="210" spans="1:13" x14ac:dyDescent="0.35">
      <c r="A210" s="11" t="str">
        <f t="shared" si="19"/>
        <v>module:Proj</v>
      </c>
      <c r="B210" s="4" t="s">
        <v>186</v>
      </c>
      <c r="C210" s="4">
        <v>1</v>
      </c>
      <c r="D210" s="4" t="str">
        <f t="shared" si="17"/>
        <v>01</v>
      </c>
      <c r="E210" s="25" t="s">
        <v>725</v>
      </c>
      <c r="F210" t="s">
        <v>1674</v>
      </c>
      <c r="G210" t="str">
        <f t="shared" si="15"/>
        <v xml:space="preserve">module:Proj module:about_LResults module:LResults_Proj . module:LResults_Proj a schema:ItemList ; schema:identifier "Results" ; schema:name "Lernergebnisse Proj" ; schema:itemListElement module:LResult01_Proj . module:LResult01_Proj a schema:ListItem ; schema:name "Learning result  Proj 01" ; schema:position 1 ; schema:description "Die Studierenden setzen das Erlernte der o.g. Fächer in Rahmen eines Projektes praktisch um. Dabei werden die Phasen des Projektmanagements erarbeitet/bearbeitet und durchlaufen."@de ; schema:additionalType </v>
      </c>
      <c r="H210" s="18" t="s">
        <v>1062</v>
      </c>
      <c r="I210" s="18" t="s">
        <v>1064</v>
      </c>
      <c r="J210" t="str">
        <f t="shared" si="18"/>
        <v>module:SubjectMatterCompetence , module:BloomTax_Understand .</v>
      </c>
      <c r="K210" t="s">
        <v>895</v>
      </c>
      <c r="L210" t="str">
        <f t="shared" si="16"/>
        <v>module:Proj module:about_LResults module:LResults_Proj . module:LResults_Proj a schema:ItemList ; schema:identifier "Results" ; schema:name "Lernergebnisse Proj" ; schema:itemListElement module:LResult01_Proj . module:LResult01_Proj a schema:ListItem ; schema:name "Learning result  Proj 01" ; schema:position 1 ; schema:description "Die Studierenden setzen das Erlernte der o.g. Fächer in Rahmen eines Projektes praktisch um. Dabei werden die Phasen des Projektmanagements erarbeitet/bearbeitet und durchlaufen."@de ; schema:additionalType module:SubjectMatterCompetence , module:BloomTax_Understand .</v>
      </c>
      <c r="M210" t="s">
        <v>895</v>
      </c>
    </row>
    <row r="211" spans="1:13" x14ac:dyDescent="0.35">
      <c r="A211" s="11" t="str">
        <f t="shared" si="19"/>
        <v>module:Proj</v>
      </c>
      <c r="B211" s="4" t="s">
        <v>186</v>
      </c>
      <c r="C211" s="4">
        <v>2</v>
      </c>
      <c r="D211" s="4" t="str">
        <f t="shared" si="17"/>
        <v>02</v>
      </c>
      <c r="E211" s="25" t="s">
        <v>725</v>
      </c>
      <c r="F211" t="s">
        <v>1675</v>
      </c>
      <c r="G211" t="str">
        <f t="shared" si="15"/>
        <v xml:space="preserve">module:Proj module:about_LResults module:LResults_Proj . module:LResults_Proj a schema:ItemList ; schema:identifier "Results" ; schema:name "Lernergebnisse Proj" ; schema:itemListElement module:LResult02_Proj . module:LResult02_Proj a schema:ListItem ; schema:name "Learning result  Proj 02" ; schema:position 2 ; schema:description "Die Studierenden kennen die Gesprächsführung mit dem Kunden/Endanwender."@de ; schema:additionalType </v>
      </c>
      <c r="H211" s="18" t="s">
        <v>1062</v>
      </c>
      <c r="I211" s="18" t="s">
        <v>1065</v>
      </c>
      <c r="J211" t="str">
        <f t="shared" si="18"/>
        <v>module:SubjectMatterCompetence , module:BloomTax_Remember .</v>
      </c>
      <c r="K211" t="s">
        <v>895</v>
      </c>
      <c r="L211" t="str">
        <f t="shared" si="16"/>
        <v>module:Proj module:about_LResults module:LResults_Proj . module:LResults_Proj a schema:ItemList ; schema:identifier "Results" ; schema:name "Lernergebnisse Proj" ; schema:itemListElement module:LResult02_Proj . module:LResult02_Proj a schema:ListItem ; schema:name "Learning result  Proj 02" ; schema:position 2 ; schema:description "Die Studierenden kennen die Gesprächsführung mit dem Kunden/Endanwender."@de ; schema:additionalType module:SubjectMatterCompetence , module:BloomTax_Remember .</v>
      </c>
      <c r="M211" t="s">
        <v>895</v>
      </c>
    </row>
    <row r="212" spans="1:13" x14ac:dyDescent="0.35">
      <c r="A212" s="11" t="str">
        <f t="shared" si="19"/>
        <v>module:Proj</v>
      </c>
      <c r="B212" s="4" t="s">
        <v>186</v>
      </c>
      <c r="C212" s="4">
        <v>3</v>
      </c>
      <c r="D212" s="4" t="str">
        <f t="shared" si="17"/>
        <v>03</v>
      </c>
      <c r="E212" s="25" t="s">
        <v>725</v>
      </c>
      <c r="F212" t="s">
        <v>1676</v>
      </c>
      <c r="G212" t="str">
        <f t="shared" si="15"/>
        <v xml:space="preserve">module:Proj module:about_LResults module:LResults_Proj . module:LResults_Proj a schema:ItemList ; schema:identifier "Results" ; schema:name "Lernergebnisse Proj" ; schema:itemListElement module:LResult03_Proj . module:LResult03_Proj a schema:ListItem ; schema:name "Learning result  Proj 03" ; schema:position 3 ; schema:description "Sie können die Anforderungen erarbeiten und entwickeln für die Aufgabenstellung ein angemessenes Lösungsmodell"@de ; schema:additionalType </v>
      </c>
      <c r="H212" s="18" t="s">
        <v>1062</v>
      </c>
      <c r="I212" s="18" t="s">
        <v>1066</v>
      </c>
      <c r="J212" t="str">
        <f t="shared" si="18"/>
        <v>module:SubjectMatterCompetence , module:BloomTax_Apply .</v>
      </c>
      <c r="K212" t="s">
        <v>895</v>
      </c>
      <c r="L212" t="str">
        <f t="shared" si="16"/>
        <v>module:Proj module:about_LResults module:LResults_Proj . module:LResults_Proj a schema:ItemList ; schema:identifier "Results" ; schema:name "Lernergebnisse Proj" ; schema:itemListElement module:LResult03_Proj . module:LResult03_Proj a schema:ListItem ; schema:name "Learning result  Proj 03" ; schema:position 3 ; schema:description "Sie können die Anforderungen erarbeiten und entwickeln für die Aufgabenstellung ein angemessenes Lösungsmodell"@de ; schema:additionalType module:SubjectMatterCompetence , module:BloomTax_Apply .</v>
      </c>
      <c r="M212" t="s">
        <v>895</v>
      </c>
    </row>
    <row r="213" spans="1:13" x14ac:dyDescent="0.35">
      <c r="A213" s="11" t="str">
        <f t="shared" si="19"/>
        <v>module:Proj</v>
      </c>
      <c r="B213" s="4" t="s">
        <v>186</v>
      </c>
      <c r="C213" s="4">
        <v>4</v>
      </c>
      <c r="D213" s="4" t="str">
        <f t="shared" si="17"/>
        <v>04</v>
      </c>
      <c r="E213" s="25" t="s">
        <v>725</v>
      </c>
      <c r="F213" t="s">
        <v>1677</v>
      </c>
      <c r="G213" t="str">
        <f t="shared" si="15"/>
        <v xml:space="preserve">module:Proj module:about_LResults module:LResults_Proj . module:LResults_Proj a schema:ItemList ; schema:identifier "Results" ; schema:name "Lernergebnisse Proj" ; schema:itemListElement module:LResult04_Proj . module:LResult04_Proj a schema:ListItem ; schema:name "Learning result  Proj 04" ; schema:position 4 ; schema:description "Sie können die vorgeschlagenen Lösungen kritisch werten und analysieren die Vor- und Nachteile."@de ; schema:additionalType </v>
      </c>
      <c r="H213" s="18" t="s">
        <v>1062</v>
      </c>
      <c r="I213" s="18" t="s">
        <v>1299</v>
      </c>
      <c r="J213" t="str">
        <f t="shared" si="18"/>
        <v>module:SubjectMatterCompetence , module:BloomTax_Evaluate .</v>
      </c>
      <c r="K213" t="s">
        <v>895</v>
      </c>
      <c r="L213" t="str">
        <f t="shared" si="16"/>
        <v>module:Proj module:about_LResults module:LResults_Proj . module:LResults_Proj a schema:ItemList ; schema:identifier "Results" ; schema:name "Lernergebnisse Proj" ; schema:itemListElement module:LResult04_Proj . module:LResult04_Proj a schema:ListItem ; schema:name "Learning result  Proj 04" ; schema:position 4 ; schema:description "Sie können die vorgeschlagenen Lösungen kritisch werten und analysieren die Vor- und Nachteile."@de ; schema:additionalType module:SubjectMatterCompetence , module:BloomTax_Evaluate .</v>
      </c>
      <c r="M213" t="s">
        <v>895</v>
      </c>
    </row>
    <row r="214" spans="1:13" x14ac:dyDescent="0.35">
      <c r="A214" s="11" t="str">
        <f t="shared" si="19"/>
        <v>module:Proj</v>
      </c>
      <c r="B214" s="4" t="s">
        <v>186</v>
      </c>
      <c r="C214" s="4">
        <v>5</v>
      </c>
      <c r="D214" s="4" t="str">
        <f t="shared" si="17"/>
        <v>05</v>
      </c>
      <c r="E214" s="25" t="s">
        <v>725</v>
      </c>
      <c r="F214" t="s">
        <v>1678</v>
      </c>
      <c r="G214" t="str">
        <f t="shared" si="15"/>
        <v xml:space="preserve">module:Proj module:about_LResults module:LResults_Proj . module:LResults_Proj a schema:ItemList ; schema:identifier "Results" ; schema:name "Lernergebnisse Proj" ; schema:itemListElement module:LResult05_Proj . module:LResult05_Proj a schema:ListItem ; schema:name "Learning result  Proj 05" ; schema:position 5 ; schema:description "Sie können eine vollständige Projektdokumentation erarbeiten und berücksichtigen dabei auch die Aspekte der Softwaredokumentation. "@de ; schema:additionalType </v>
      </c>
      <c r="H214" s="18" t="s">
        <v>1062</v>
      </c>
      <c r="I214" s="18" t="s">
        <v>1300</v>
      </c>
      <c r="J214" t="str">
        <f t="shared" si="18"/>
        <v>module:SubjectMatterCompetence , module:BloomTax_Create .</v>
      </c>
      <c r="K214" t="s">
        <v>895</v>
      </c>
      <c r="L214" t="str">
        <f t="shared" si="16"/>
        <v>module:Proj module:about_LResults module:LResults_Proj . module:LResults_Proj a schema:ItemList ; schema:identifier "Results" ; schema:name "Lernergebnisse Proj" ; schema:itemListElement module:LResult05_Proj . module:LResult05_Proj a schema:ListItem ; schema:name "Learning result  Proj 05" ; schema:position 5 ; schema:description "Sie können eine vollständige Projektdokumentation erarbeiten und berücksichtigen dabei auch die Aspekte der Softwaredokumentation. "@de ; schema:additionalType module:SubjectMatterCompetence , module:BloomTax_Create .</v>
      </c>
      <c r="M214" t="s">
        <v>895</v>
      </c>
    </row>
    <row r="215" spans="1:13" x14ac:dyDescent="0.35">
      <c r="A215" s="11" t="str">
        <f t="shared" si="19"/>
        <v>module:EiWS</v>
      </c>
      <c r="B215" s="4" t="s">
        <v>176</v>
      </c>
      <c r="C215" s="4">
        <v>1</v>
      </c>
      <c r="D215" s="4" t="str">
        <f t="shared" si="17"/>
        <v>01</v>
      </c>
      <c r="E215" s="25" t="s">
        <v>725</v>
      </c>
      <c r="F215" t="s">
        <v>1686</v>
      </c>
      <c r="G215" t="str">
        <f t="shared" si="15"/>
        <v xml:space="preserve">module:EiWS module:about_LResults module:LResults_EiWS . module:LResults_EiWS a schema:ItemList ; schema:identifier "Results" ; schema:name "Lernergebnisse EiWS" ; schema:itemListElement module:LResult01_EiWS . module:LResult01_EiWS a schema:ListItem ; schema:name "Learning result  EiWS 01" ; schema:position 1 ; schema:description "Die Studierenden kennen grundlegende Merkmale wissenschaftlicher Arbeiten und können wissenschaftliches Arbeiten abgrenzen von nichtwissenschaftlichen Tätigkeiten. Sie kennen die Grundsätze guter wissenschaftlicher Praxis."@de ; schema:additionalType </v>
      </c>
      <c r="H215" s="18" t="s">
        <v>1062</v>
      </c>
      <c r="I215" s="18" t="s">
        <v>1064</v>
      </c>
      <c r="J215" t="str">
        <f t="shared" si="18"/>
        <v>module:SubjectMatterCompetence , module:BloomTax_Understand .</v>
      </c>
      <c r="K215" t="s">
        <v>895</v>
      </c>
      <c r="L215" t="str">
        <f t="shared" si="16"/>
        <v>module:EiWS module:about_LResults module:LResults_EiWS . module:LResults_EiWS a schema:ItemList ; schema:identifier "Results" ; schema:name "Lernergebnisse EiWS" ; schema:itemListElement module:LResult01_EiWS . module:LResult01_EiWS a schema:ListItem ; schema:name "Learning result  EiWS 01" ; schema:position 1 ; schema:description "Die Studierenden kennen grundlegende Merkmale wissenschaftlicher Arbeiten und können wissenschaftliches Arbeiten abgrenzen von nichtwissenschaftlichen Tätigkeiten. Sie kennen die Grundsätze guter wissenschaftlicher Praxis."@de ; schema:additionalType module:SubjectMatterCompetence , module:BloomTax_Understand .</v>
      </c>
      <c r="M215" t="s">
        <v>895</v>
      </c>
    </row>
    <row r="216" spans="1:13" x14ac:dyDescent="0.35">
      <c r="A216" s="11" t="str">
        <f t="shared" si="19"/>
        <v>module:EiWS</v>
      </c>
      <c r="B216" s="4" t="s">
        <v>176</v>
      </c>
      <c r="C216" s="4">
        <v>2</v>
      </c>
      <c r="D216" s="4" t="str">
        <f t="shared" si="17"/>
        <v>02</v>
      </c>
      <c r="E216" s="25" t="s">
        <v>725</v>
      </c>
      <c r="F216" t="s">
        <v>1687</v>
      </c>
      <c r="G216" t="str">
        <f t="shared" si="15"/>
        <v xml:space="preserve">module:EiWS module:about_LResults module:LResults_EiWS . module:LResults_EiWS a schema:ItemList ; schema:identifier "Results" ; schema:name "Lernergebnisse EiWS" ; schema:itemListElement module:LResult02_EiWS . module:LResult02_EiWS a schema:ListItem ; schema:name "Learning result  EiWS 02" ; schema:position 2 ; schema:description "Die Studierenden kennen verschiedene Software-Werkzeuge zum systematischen Recherchieren wissenschaftlicher Dokumente und haben diese angewendet. Sie können verlässliche Quellen wissenschaftlicher Erkenntnis von nicht zitierfähigen Quellen unterscheiden."@de ; schema:additionalType </v>
      </c>
      <c r="H216" s="18" t="s">
        <v>1062</v>
      </c>
      <c r="I216" s="18" t="s">
        <v>1066</v>
      </c>
      <c r="J216" t="str">
        <f t="shared" si="18"/>
        <v>module:SubjectMatterCompetence , module:BloomTax_Apply .</v>
      </c>
      <c r="K216" t="s">
        <v>895</v>
      </c>
      <c r="L216" t="str">
        <f t="shared" si="16"/>
        <v>module:EiWS module:about_LResults module:LResults_EiWS . module:LResults_EiWS a schema:ItemList ; schema:identifier "Results" ; schema:name "Lernergebnisse EiWS" ; schema:itemListElement module:LResult02_EiWS . module:LResult02_EiWS a schema:ListItem ; schema:name "Learning result  EiWS 02" ; schema:position 2 ; schema:description "Die Studierenden kennen verschiedene Software-Werkzeuge zum systematischen Recherchieren wissenschaftlicher Dokumente und haben diese angewendet. Sie können verlässliche Quellen wissenschaftlicher Erkenntnis von nicht zitierfähigen Quellen unterscheiden."@de ; schema:additionalType module:SubjectMatterCompetence , module:BloomTax_Apply .</v>
      </c>
      <c r="M216" t="s">
        <v>895</v>
      </c>
    </row>
    <row r="217" spans="1:13" x14ac:dyDescent="0.35">
      <c r="A217" s="11" t="str">
        <f t="shared" si="19"/>
        <v>module:EiWS</v>
      </c>
      <c r="B217" s="4" t="s">
        <v>176</v>
      </c>
      <c r="C217" s="4">
        <v>3</v>
      </c>
      <c r="D217" s="4" t="str">
        <f t="shared" si="17"/>
        <v>03</v>
      </c>
      <c r="E217" s="25" t="s">
        <v>725</v>
      </c>
      <c r="F217" t="s">
        <v>1688</v>
      </c>
      <c r="G217" t="str">
        <f t="shared" si="15"/>
        <v xml:space="preserve">module:EiWS module:about_LResults module:LResults_EiWS . module:LResults_EiWS a schema:ItemList ; schema:identifier "Results" ; schema:name "Lernergebnisse EiWS" ; schema:itemListElement module:LResult03_EiWS . module:LResult03_EiWS a schema:ListItem ; schema:name "Learning result  EiWS 03" ; schema:position 3 ; schema:description "Die Studierenden kennen typische Gliederungen und Konzepte wissenschaftlicher Arbeiten in der Informatik."@de ; schema:additionalType </v>
      </c>
      <c r="H217" s="18" t="s">
        <v>1062</v>
      </c>
      <c r="I217" s="18" t="s">
        <v>1065</v>
      </c>
      <c r="J217" t="str">
        <f t="shared" si="18"/>
        <v>module:SubjectMatterCompetence , module:BloomTax_Remember .</v>
      </c>
      <c r="K217" t="s">
        <v>895</v>
      </c>
      <c r="L217" t="str">
        <f t="shared" si="16"/>
        <v>module:EiWS module:about_LResults module:LResults_EiWS . module:LResults_EiWS a schema:ItemList ; schema:identifier "Results" ; schema:name "Lernergebnisse EiWS" ; schema:itemListElement module:LResult03_EiWS . module:LResult03_EiWS a schema:ListItem ; schema:name "Learning result  EiWS 03" ; schema:position 3 ; schema:description "Die Studierenden kennen typische Gliederungen und Konzepte wissenschaftlicher Arbeiten in der Informatik."@de ; schema:additionalType module:SubjectMatterCompetence , module:BloomTax_Remember .</v>
      </c>
      <c r="M217" t="s">
        <v>895</v>
      </c>
    </row>
    <row r="218" spans="1:13" x14ac:dyDescent="0.35">
      <c r="A218" s="11" t="str">
        <f t="shared" si="19"/>
        <v>module:EiWS</v>
      </c>
      <c r="B218" s="4" t="s">
        <v>176</v>
      </c>
      <c r="C218" s="4">
        <v>4</v>
      </c>
      <c r="D218" s="4" t="str">
        <f t="shared" si="17"/>
        <v>04</v>
      </c>
      <c r="E218" s="25" t="s">
        <v>725</v>
      </c>
      <c r="F218" t="s">
        <v>1689</v>
      </c>
      <c r="G218" t="str">
        <f t="shared" si="15"/>
        <v xml:space="preserve">module:EiWS module:about_LResults module:LResults_EiWS . module:LResults_EiWS a schema:ItemList ; schema:identifier "Results" ; schema:name "Lernergebnisse EiWS" ; schema:itemListElement module:LResult04_EiWS . module:LResult04_EiWS a schema:ListItem ; schema:name "Learning result  EiWS 04" ; schema:position 4 ; schema:description "Sie kennen Zitierformen und Aufbau und Strukturierung von Quellen- und Literaturverzeichnissen."@de ; schema:additionalType </v>
      </c>
      <c r="H218" s="18" t="s">
        <v>1062</v>
      </c>
      <c r="I218" s="18" t="s">
        <v>1065</v>
      </c>
      <c r="J218" t="str">
        <f t="shared" si="18"/>
        <v>module:SubjectMatterCompetence , module:BloomTax_Remember .</v>
      </c>
      <c r="K218" t="s">
        <v>895</v>
      </c>
      <c r="L218" t="str">
        <f t="shared" si="16"/>
        <v>module:EiWS module:about_LResults module:LResults_EiWS . module:LResults_EiWS a schema:ItemList ; schema:identifier "Results" ; schema:name "Lernergebnisse EiWS" ; schema:itemListElement module:LResult04_EiWS . module:LResult04_EiWS a schema:ListItem ; schema:name "Learning result  EiWS 04" ; schema:position 4 ; schema:description "Sie kennen Zitierformen und Aufbau und Strukturierung von Quellen- und Literaturverzeichnissen."@de ; schema:additionalType module:SubjectMatterCompetence , module:BloomTax_Remember .</v>
      </c>
      <c r="M218" t="s">
        <v>895</v>
      </c>
    </row>
    <row r="219" spans="1:13" x14ac:dyDescent="0.35">
      <c r="A219" s="11" t="str">
        <f t="shared" si="19"/>
        <v>module:EiWS</v>
      </c>
      <c r="B219" s="4" t="s">
        <v>176</v>
      </c>
      <c r="C219" s="4">
        <v>5</v>
      </c>
      <c r="D219" s="4" t="str">
        <f t="shared" si="17"/>
        <v>05</v>
      </c>
      <c r="E219" s="25" t="s">
        <v>725</v>
      </c>
      <c r="F219" t="s">
        <v>1690</v>
      </c>
      <c r="G219" t="str">
        <f t="shared" si="15"/>
        <v xml:space="preserve">module:EiWS module:about_LResults module:LResults_EiWS . module:LResults_EiWS a schema:ItemList ; schema:identifier "Results" ; schema:name "Lernergebnisse EiWS" ; schema:itemListElement module:LResult05_EiWS . module:LResult05_EiWS a schema:ListItem ; schema:name "Learning result  EiWS 05" ; schema:position 5 ; schema:description "Sie kennen Grundsätze und Regeln zur Gestaltung guter wissenschaftlicher Texte und haben diese in einer eigenen Textproduktion angewendet. Die Studierenden haben Kenntnisse zum Recherchieren und Zitieren in der eigenen Textproduktion angewendet. "@de ; schema:additionalType </v>
      </c>
      <c r="H219" s="18" t="s">
        <v>1062</v>
      </c>
      <c r="I219" s="18" t="s">
        <v>1066</v>
      </c>
      <c r="J219" t="str">
        <f t="shared" si="18"/>
        <v>module:SubjectMatterCompetence , module:BloomTax_Apply .</v>
      </c>
      <c r="K219" t="s">
        <v>895</v>
      </c>
      <c r="L219" t="str">
        <f t="shared" si="16"/>
        <v>module:EiWS module:about_LResults module:LResults_EiWS . module:LResults_EiWS a schema:ItemList ; schema:identifier "Results" ; schema:name "Lernergebnisse EiWS" ; schema:itemListElement module:LResult05_EiWS . module:LResult05_EiWS a schema:ListItem ; schema:name "Learning result  EiWS 05" ; schema:position 5 ; schema:description "Sie kennen Grundsätze und Regeln zur Gestaltung guter wissenschaftlicher Texte und haben diese in einer eigenen Textproduktion angewendet. Die Studierenden haben Kenntnisse zum Recherchieren und Zitieren in der eigenen Textproduktion angewendet. "@de ; schema:additionalType module:SubjectMatterCompetence , module:BloomTax_Apply .</v>
      </c>
      <c r="M219" t="s">
        <v>895</v>
      </c>
    </row>
    <row r="220" spans="1:13" x14ac:dyDescent="0.35">
      <c r="A220" s="11" t="str">
        <f t="shared" si="19"/>
        <v>module:AuMS</v>
      </c>
      <c r="B220" s="4" t="s">
        <v>166</v>
      </c>
      <c r="C220" s="4">
        <v>1</v>
      </c>
      <c r="D220" s="4" t="str">
        <f t="shared" si="17"/>
        <v>01</v>
      </c>
      <c r="E220" s="25" t="s">
        <v>725</v>
      </c>
      <c r="F220" t="s">
        <v>1698</v>
      </c>
      <c r="G220" t="str">
        <f t="shared" si="15"/>
        <v xml:space="preserve">module:AuMS module:about_LResults module:LResults_AuMS . module:LResults_AuMS a schema:ItemList ; schema:identifier "Results" ; schema:name "Lernergebnisse AuMS" ; schema:itemListElement module:LResult01_AuMS . module:LResult01_AuMS a schema:ListItem ; schema:name "Learning result  AuMS 01" ; schema:position 1 ; schema:description "Die Studierenden kennen und verstehen die Anwendung von Methoden verschiedener Fachgebiete der Informatik in autonomen mobilen Systemen. Dazu gehört das Kennen und Beurteilen von Einsatzmöglichkeiten für solche Systeme."@de ; schema:additionalType </v>
      </c>
      <c r="H220" s="18" t="s">
        <v>1062</v>
      </c>
      <c r="I220" s="18" t="s">
        <v>1064</v>
      </c>
      <c r="J220" t="str">
        <f t="shared" si="18"/>
        <v>module:SubjectMatterCompetence , module:BloomTax_Understand .</v>
      </c>
      <c r="K220" t="s">
        <v>895</v>
      </c>
      <c r="L220" t="str">
        <f t="shared" si="16"/>
        <v>module:AuMS module:about_LResults module:LResults_AuMS . module:LResults_AuMS a schema:ItemList ; schema:identifier "Results" ; schema:name "Lernergebnisse AuMS" ; schema:itemListElement module:LResult01_AuMS . module:LResult01_AuMS a schema:ListItem ; schema:name "Learning result  AuMS 01" ; schema:position 1 ; schema:description "Die Studierenden kennen und verstehen die Anwendung von Methoden verschiedener Fachgebiete der Informatik in autonomen mobilen Systemen. Dazu gehört das Kennen und Beurteilen von Einsatzmöglichkeiten für solche Systeme."@de ; schema:additionalType module:SubjectMatterCompetence , module:BloomTax_Understand .</v>
      </c>
      <c r="M220" t="s">
        <v>895</v>
      </c>
    </row>
    <row r="221" spans="1:13" x14ac:dyDescent="0.35">
      <c r="A221" s="11" t="str">
        <f t="shared" si="19"/>
        <v>module:AuMS</v>
      </c>
      <c r="B221" s="4" t="s">
        <v>166</v>
      </c>
      <c r="C221" s="4">
        <v>2</v>
      </c>
      <c r="D221" s="4" t="str">
        <f t="shared" si="17"/>
        <v>02</v>
      </c>
      <c r="E221" s="25" t="s">
        <v>725</v>
      </c>
      <c r="F221" t="s">
        <v>1699</v>
      </c>
      <c r="G221" t="str">
        <f t="shared" si="15"/>
        <v xml:space="preserve">module:AuMS module:about_LResults module:LResults_AuMS . module:LResults_AuMS a schema:ItemList ; schema:identifier "Results" ; schema:name "Lernergebnisse AuMS" ; schema:itemListElement module:LResult02_AuMS . module:LResult02_AuMS a schema:ListItem ; schema:name "Learning result  AuMS 02" ; schema:position 2 ; schema:description "Sie beherrschen den praktischen Einsatz des angeeigneten Wissens und das Zusammenwirken von Theorie und Praxis am Beispiel eines mobilen Roboters (u.a. vom Typ Pioneer 2 und 3)."@de ; schema:additionalType </v>
      </c>
      <c r="H221" s="18" t="s">
        <v>1062</v>
      </c>
      <c r="I221" s="18" t="s">
        <v>1066</v>
      </c>
      <c r="J221" t="str">
        <f t="shared" si="18"/>
        <v>module:SubjectMatterCompetence , module:BloomTax_Apply .</v>
      </c>
      <c r="K221" t="s">
        <v>895</v>
      </c>
      <c r="L221" t="str">
        <f t="shared" si="16"/>
        <v>module:AuMS module:about_LResults module:LResults_AuMS . module:LResults_AuMS a schema:ItemList ; schema:identifier "Results" ; schema:name "Lernergebnisse AuMS" ; schema:itemListElement module:LResult02_AuMS . module:LResult02_AuMS a schema:ListItem ; schema:name "Learning result  AuMS 02" ; schema:position 2 ; schema:description "Sie beherrschen den praktischen Einsatz des angeeigneten Wissens und das Zusammenwirken von Theorie und Praxis am Beispiel eines mobilen Roboters (u.a. vom Typ Pioneer 2 und 3)."@de ; schema:additionalType module:SubjectMatterCompetence , module:BloomTax_Apply .</v>
      </c>
      <c r="M221" t="s">
        <v>895</v>
      </c>
    </row>
    <row r="222" spans="1:13" x14ac:dyDescent="0.35">
      <c r="A222" s="11" t="str">
        <f t="shared" si="19"/>
        <v>module:AuMS</v>
      </c>
      <c r="B222" s="4" t="s">
        <v>166</v>
      </c>
      <c r="C222" s="4">
        <v>3</v>
      </c>
      <c r="D222" s="4" t="str">
        <f t="shared" si="17"/>
        <v>03</v>
      </c>
      <c r="E222" s="25" t="s">
        <v>725</v>
      </c>
      <c r="F222" t="s">
        <v>1700</v>
      </c>
      <c r="G222" t="str">
        <f t="shared" si="15"/>
        <v xml:space="preserve">module:AuMS module:about_LResults module:LResults_AuMS . module:LResults_AuMS a schema:ItemList ; schema:identifier "Results" ; schema:name "Lernergebnisse AuMS" ; schema:itemListElement module:LResult03_AuMS . module:LResult03_AuMS a schema:ListItem ; schema:name "Learning result  AuMS 03" ; schema:position 3 ; schema:description "Sie besitzen die Fähigkeit, Verfahren und Algorithmen aus den betroffenen Bereichen Bildund Signalverarbeitung, Mechatronik, Elektronik und Künstliche Intelligenz integriert anzuwenden, zu konstruieren und zu implementieren sowie deren Leistungsfähigkeit abzuschätzen und zu beurteilen."@de ; schema:additionalType </v>
      </c>
      <c r="H222" s="18" t="s">
        <v>1062</v>
      </c>
      <c r="I222" s="18" t="s">
        <v>1300</v>
      </c>
      <c r="J222" t="str">
        <f t="shared" si="18"/>
        <v>module:SubjectMatterCompetence , module:BloomTax_Create .</v>
      </c>
      <c r="K222" t="s">
        <v>895</v>
      </c>
      <c r="L222" t="str">
        <f t="shared" si="16"/>
        <v>module:AuMS module:about_LResults module:LResults_AuMS . module:LResults_AuMS a schema:ItemList ; schema:identifier "Results" ; schema:name "Lernergebnisse AuMS" ; schema:itemListElement module:LResult03_AuMS . module:LResult03_AuMS a schema:ListItem ; schema:name "Learning result  AuMS 03" ; schema:position 3 ; schema:description "Sie besitzen die Fähigkeit, Verfahren und Algorithmen aus den betroffenen Bereichen Bildund Signalverarbeitung, Mechatronik, Elektronik und Künstliche Intelligenz integriert anzuwenden, zu konstruieren und zu implementieren sowie deren Leistungsfähigkeit abzuschätzen und zu beurteilen."@de ; schema:additionalType module:SubjectMatterCompetence , module:BloomTax_Create .</v>
      </c>
      <c r="M222" t="s">
        <v>895</v>
      </c>
    </row>
    <row r="223" spans="1:13" x14ac:dyDescent="0.35">
      <c r="A223" s="11" t="str">
        <f t="shared" si="19"/>
        <v>module:CrDI</v>
      </c>
      <c r="B223" s="4" t="s">
        <v>159</v>
      </c>
      <c r="C223" s="4">
        <v>1</v>
      </c>
      <c r="D223" s="4" t="str">
        <f t="shared" si="17"/>
        <v>01</v>
      </c>
      <c r="E223" s="25" t="s">
        <v>725</v>
      </c>
      <c r="F223" t="s">
        <v>1712</v>
      </c>
      <c r="G223" t="str">
        <f t="shared" si="15"/>
        <v xml:space="preserve">module:CrDI module:about_LResults module:LResults_CrDI . module:LResults_CrDI a schema:ItemList ; schema:identifier "Results" ; schema:name "Lernergebnisse CrDI" ; schema:itemListElement module:LResult01_CrDI . module:LResult01_CrDI a schema:ListItem ; schema:name "Learning result  CrDI 01" ; schema:position 1 ; schema:description "Die Studierenden verstehen die spezifischen Eigenschaften und Potentiale verschiedener Ein- und Ausgabegeräte."@de ; schema:additionalType </v>
      </c>
      <c r="H223" s="18" t="s">
        <v>1062</v>
      </c>
      <c r="I223" s="18" t="s">
        <v>1064</v>
      </c>
      <c r="J223" t="str">
        <f t="shared" si="18"/>
        <v>module:SubjectMatterCompetence , module:BloomTax_Understand .</v>
      </c>
      <c r="K223" t="s">
        <v>895</v>
      </c>
      <c r="L223" t="str">
        <f t="shared" si="16"/>
        <v>module:CrDI module:about_LResults module:LResults_CrDI . module:LResults_CrDI a schema:ItemList ; schema:identifier "Results" ; schema:name "Lernergebnisse CrDI" ; schema:itemListElement module:LResult01_CrDI . module:LResult01_CrDI a schema:ListItem ; schema:name "Learning result  CrDI 01" ; schema:position 1 ; schema:description "Die Studierenden verstehen die spezifischen Eigenschaften und Potentiale verschiedener Ein- und Ausgabegeräte."@de ; schema:additionalType module:SubjectMatterCompetence , module:BloomTax_Understand .</v>
      </c>
      <c r="M223" t="s">
        <v>895</v>
      </c>
    </row>
    <row r="224" spans="1:13" x14ac:dyDescent="0.35">
      <c r="A224" s="11" t="str">
        <f t="shared" si="19"/>
        <v>module:CrDI</v>
      </c>
      <c r="B224" s="4" t="s">
        <v>159</v>
      </c>
      <c r="C224" s="4">
        <v>2</v>
      </c>
      <c r="D224" s="4" t="str">
        <f t="shared" si="17"/>
        <v>02</v>
      </c>
      <c r="E224" s="25" t="s">
        <v>725</v>
      </c>
      <c r="F224" t="s">
        <v>1713</v>
      </c>
      <c r="G224" t="str">
        <f t="shared" si="15"/>
        <v xml:space="preserve">module:CrDI module:about_LResults module:LResults_CrDI . module:LResults_CrDI a schema:ItemList ; schema:identifier "Results" ; schema:name "Lernergebnisse CrDI" ; schema:itemListElement module:LResult02_CrDI . module:LResult02_CrDI a schema:ListItem ; schema:name "Learning result  CrDI 02" ; schema:position 2 ; schema:description "Sie sind in der Lage gebrauchstaugliche Lösungen für geräteübergreifende Interaktionsformen zu konzipieren, zu gestalten und zu realisieren."@de ; schema:additionalType </v>
      </c>
      <c r="H224" s="18" t="s">
        <v>1062</v>
      </c>
      <c r="I224" s="18" t="s">
        <v>1066</v>
      </c>
      <c r="J224" t="str">
        <f t="shared" si="18"/>
        <v>module:SubjectMatterCompetence , module:BloomTax_Apply .</v>
      </c>
      <c r="K224" t="s">
        <v>895</v>
      </c>
      <c r="L224" t="str">
        <f t="shared" si="16"/>
        <v>module:CrDI module:about_LResults module:LResults_CrDI . module:LResults_CrDI a schema:ItemList ; schema:identifier "Results" ; schema:name "Lernergebnisse CrDI" ; schema:itemListElement module:LResult02_CrDI . module:LResult02_CrDI a schema:ListItem ; schema:name "Learning result  CrDI 02" ; schema:position 2 ; schema:description "Sie sind in der Lage gebrauchstaugliche Lösungen für geräteübergreifende Interaktionsformen zu konzipieren, zu gestalten und zu realisieren."@de ; schema:additionalType module:SubjectMatterCompetence , module:BloomTax_Apply .</v>
      </c>
      <c r="M224" t="s">
        <v>895</v>
      </c>
    </row>
    <row r="225" spans="1:13" x14ac:dyDescent="0.35">
      <c r="A225" s="11" t="str">
        <f t="shared" si="19"/>
        <v>module:CrDI</v>
      </c>
      <c r="B225" s="4" t="s">
        <v>159</v>
      </c>
      <c r="C225" s="4">
        <v>3</v>
      </c>
      <c r="D225" s="4" t="str">
        <f t="shared" si="17"/>
        <v>03</v>
      </c>
      <c r="E225" s="25" t="s">
        <v>725</v>
      </c>
      <c r="F225" t="s">
        <v>1714</v>
      </c>
      <c r="G225" t="str">
        <f t="shared" si="15"/>
        <v xml:space="preserve">module:CrDI module:about_LResults module:LResults_CrDI . module:LResults_CrDI a schema:ItemList ; schema:identifier "Results" ; schema:name "Lernergebnisse CrDI" ; schema:itemListElement module:LResult03_CrDI . module:LResult03_CrDI a schema:ListItem ; schema:name "Learning result  CrDI 03" ; schema:position 3 ; schema:description "Die Studierenden können Roadmaps für Kommunikationstechnologien zur Vernetzung physischer und virtueller Gegenstände / Devices entwickeln"@de ; schema:additionalType </v>
      </c>
      <c r="H225" s="18" t="s">
        <v>1062</v>
      </c>
      <c r="I225" s="18" t="s">
        <v>1300</v>
      </c>
      <c r="J225" t="str">
        <f t="shared" si="18"/>
        <v>module:SubjectMatterCompetence , module:BloomTax_Create .</v>
      </c>
      <c r="K225" t="s">
        <v>895</v>
      </c>
      <c r="L225" t="str">
        <f t="shared" si="16"/>
        <v>module:CrDI module:about_LResults module:LResults_CrDI . module:LResults_CrDI a schema:ItemList ; schema:identifier "Results" ; schema:name "Lernergebnisse CrDI" ; schema:itemListElement module:LResult03_CrDI . module:LResult03_CrDI a schema:ListItem ; schema:name "Learning result  CrDI 03" ; schema:position 3 ; schema:description "Die Studierenden können Roadmaps für Kommunikationstechnologien zur Vernetzung physischer und virtueller Gegenstände / Devices entwickeln"@de ; schema:additionalType module:SubjectMatterCompetence , module:BloomTax_Create .</v>
      </c>
      <c r="M225" t="s">
        <v>895</v>
      </c>
    </row>
    <row r="226" spans="1:13" x14ac:dyDescent="0.35">
      <c r="A226" s="11" t="str">
        <f t="shared" si="19"/>
        <v>module:CrDI</v>
      </c>
      <c r="B226" s="4" t="s">
        <v>159</v>
      </c>
      <c r="C226" s="4">
        <v>4</v>
      </c>
      <c r="D226" s="4" t="str">
        <f t="shared" si="17"/>
        <v>04</v>
      </c>
      <c r="E226" s="25" t="s">
        <v>725</v>
      </c>
      <c r="F226" t="s">
        <v>1715</v>
      </c>
      <c r="G226" t="str">
        <f t="shared" si="15"/>
        <v xml:space="preserve">module:CrDI module:about_LResults module:LResults_CrDI . module:LResults_CrDI a schema:ItemList ; schema:identifier "Results" ; schema:name "Lernergebnisse CrDI" ; schema:itemListElement module:LResult04_CrDI . module:LResult04_CrDI a schema:ListItem ; schema:name "Learning result  CrDI 04" ; schema:position 4 ; schema:description "Sie kennen aktuelle Interaktionsformen und können diese im Rahmen der Mensch-MaschineSchnittstelle mit und ohne Zuhilfenahme von Extremitäten konzipieren."@de ; schema:additionalType </v>
      </c>
      <c r="H226" s="18" t="s">
        <v>1062</v>
      </c>
      <c r="I226" s="18" t="s">
        <v>1066</v>
      </c>
      <c r="J226" t="str">
        <f t="shared" si="18"/>
        <v>module:SubjectMatterCompetence , module:BloomTax_Apply .</v>
      </c>
      <c r="K226" t="s">
        <v>895</v>
      </c>
      <c r="L226" t="str">
        <f t="shared" si="16"/>
        <v>module:CrDI module:about_LResults module:LResults_CrDI . module:LResults_CrDI a schema:ItemList ; schema:identifier "Results" ; schema:name "Lernergebnisse CrDI" ; schema:itemListElement module:LResult04_CrDI . module:LResult04_CrDI a schema:ListItem ; schema:name "Learning result  CrDI 04" ; schema:position 4 ; schema:description "Sie kennen aktuelle Interaktionsformen und können diese im Rahmen der Mensch-MaschineSchnittstelle mit und ohne Zuhilfenahme von Extremitäten konzipieren."@de ; schema:additionalType module:SubjectMatterCompetence , module:BloomTax_Apply .</v>
      </c>
      <c r="M226" t="s">
        <v>895</v>
      </c>
    </row>
    <row r="227" spans="1:13" x14ac:dyDescent="0.35">
      <c r="A227" s="11" t="str">
        <f t="shared" si="19"/>
        <v>module:CrDI</v>
      </c>
      <c r="B227" s="4" t="s">
        <v>159</v>
      </c>
      <c r="C227" s="4">
        <v>5</v>
      </c>
      <c r="D227" s="4" t="str">
        <f t="shared" si="17"/>
        <v>05</v>
      </c>
      <c r="E227" s="25" t="s">
        <v>725</v>
      </c>
      <c r="F227" t="s">
        <v>1716</v>
      </c>
      <c r="G227" t="str">
        <f t="shared" si="15"/>
        <v xml:space="preserve">module:CrDI module:about_LResults module:LResults_CrDI . module:LResults_CrDI a schema:ItemList ; schema:identifier "Results" ; schema:name "Lernergebnisse CrDI" ; schema:itemListElement module:LResult05_CrDI . module:LResult05_CrDI a schema:ListItem ; schema:name "Learning result  CrDI 05" ; schema:position 5 ; schema:description "Sie kennen plattformübergreifende Frameworks und aktuelle Webtechnologien."@de ; schema:additionalType </v>
      </c>
      <c r="H227" s="18" t="s">
        <v>1062</v>
      </c>
      <c r="I227" s="18" t="s">
        <v>1065</v>
      </c>
      <c r="J227" t="str">
        <f t="shared" si="18"/>
        <v>module:SubjectMatterCompetence , module:BloomTax_Remember .</v>
      </c>
      <c r="K227" t="s">
        <v>895</v>
      </c>
      <c r="L227" t="str">
        <f t="shared" si="16"/>
        <v>module:CrDI module:about_LResults module:LResults_CrDI . module:LResults_CrDI a schema:ItemList ; schema:identifier "Results" ; schema:name "Lernergebnisse CrDI" ; schema:itemListElement module:LResult05_CrDI . module:LResult05_CrDI a schema:ListItem ; schema:name "Learning result  CrDI 05" ; schema:position 5 ; schema:description "Sie kennen plattformübergreifende Frameworks und aktuelle Webtechnologien."@de ; schema:additionalType module:SubjectMatterCompetence , module:BloomTax_Remember .</v>
      </c>
      <c r="M227" t="s">
        <v>895</v>
      </c>
    </row>
    <row r="228" spans="1:13" x14ac:dyDescent="0.35">
      <c r="A228" s="11" t="str">
        <f t="shared" si="19"/>
        <v>module:EiSy</v>
      </c>
      <c r="B228" s="4" t="s">
        <v>152</v>
      </c>
      <c r="C228" s="4">
        <v>1</v>
      </c>
      <c r="D228" s="4" t="str">
        <f t="shared" si="17"/>
        <v>01</v>
      </c>
      <c r="E228" s="25" t="s">
        <v>725</v>
      </c>
      <c r="F228" t="s">
        <v>1725</v>
      </c>
      <c r="G228" t="str">
        <f t="shared" si="15"/>
        <v xml:space="preserve">module:EiSy module:about_LResults module:LResults_EiSy . module:LResults_EiSy a schema:ItemList ; schema:identifier "Results" ; schema:name "Lernergebnisse EiSy" ; schema:itemListElement module:LResult01_EiSy . module:LResult01_EiSy a schema:ListItem ; schema:name "Learning result  EiSy 01" ; schema:position 1 ; schema:description "Die Studierenden kennen wesentliche Technologien zur Realisierung Eingebetteter Systeme und verfügen über ausgeprägte praktische Fertigkeiten insbesondere im Bereich der Mikrocontroller sowie der Softwareentwicklung und des Softwaretestes für Zielsysteme."@de ; schema:additionalType </v>
      </c>
      <c r="H228" s="18" t="s">
        <v>1062</v>
      </c>
      <c r="I228" s="18" t="s">
        <v>1066</v>
      </c>
      <c r="J228" t="str">
        <f t="shared" si="18"/>
        <v>module:SubjectMatterCompetence , module:BloomTax_Apply .</v>
      </c>
      <c r="K228" t="s">
        <v>895</v>
      </c>
      <c r="L228" t="str">
        <f t="shared" si="16"/>
        <v>module:EiSy module:about_LResults module:LResults_EiSy . module:LResults_EiSy a schema:ItemList ; schema:identifier "Results" ; schema:name "Lernergebnisse EiSy" ; schema:itemListElement module:LResult01_EiSy . module:LResult01_EiSy a schema:ListItem ; schema:name "Learning result  EiSy 01" ; schema:position 1 ; schema:description "Die Studierenden kennen wesentliche Technologien zur Realisierung Eingebetteter Systeme und verfügen über ausgeprägte praktische Fertigkeiten insbesondere im Bereich der Mikrocontroller sowie der Softwareentwicklung und des Softwaretestes für Zielsysteme."@de ; schema:additionalType module:SubjectMatterCompetence , module:BloomTax_Apply .</v>
      </c>
      <c r="M228" t="s">
        <v>895</v>
      </c>
    </row>
    <row r="229" spans="1:13" x14ac:dyDescent="0.35">
      <c r="A229" s="11" t="str">
        <f t="shared" si="19"/>
        <v>module:EiSy</v>
      </c>
      <c r="B229" s="4" t="s">
        <v>152</v>
      </c>
      <c r="C229" s="4">
        <v>2</v>
      </c>
      <c r="D229" s="4" t="str">
        <f t="shared" si="17"/>
        <v>02</v>
      </c>
      <c r="E229" s="25" t="s">
        <v>725</v>
      </c>
      <c r="F229" t="s">
        <v>1726</v>
      </c>
      <c r="G229" t="str">
        <f t="shared" si="15"/>
        <v xml:space="preserve">module:EiSy module:about_LResults module:LResults_EiSy . module:LResults_EiSy a schema:ItemList ; schema:identifier "Results" ; schema:name "Lernergebnisse EiSy" ; schema:itemListElement module:LResult02_EiSy . module:LResult02_EiSy a schema:ListItem ; schema:name "Learning result  EiSy 02" ; schema:position 2 ; schema:description "Sie können Anwendungsaufgaben auf der Basis von Mikrocontrollern als Vordergrund-/Hintergrund-Applikationen entwickeln sowie die notwendigen Peripheriebausteine initialisieren."@de ; schema:additionalType </v>
      </c>
      <c r="H229" s="18" t="s">
        <v>1062</v>
      </c>
      <c r="I229" s="18" t="s">
        <v>1066</v>
      </c>
      <c r="J229" t="str">
        <f t="shared" si="18"/>
        <v>module:SubjectMatterCompetence , module:BloomTax_Apply .</v>
      </c>
      <c r="K229" t="s">
        <v>895</v>
      </c>
      <c r="L229" t="str">
        <f t="shared" si="16"/>
        <v>module:EiSy module:about_LResults module:LResults_EiSy . module:LResults_EiSy a schema:ItemList ; schema:identifier "Results" ; schema:name "Lernergebnisse EiSy" ; schema:itemListElement module:LResult02_EiSy . module:LResult02_EiSy a schema:ListItem ; schema:name "Learning result  EiSy 02" ; schema:position 2 ; schema:description "Sie können Anwendungsaufgaben auf der Basis von Mikrocontrollern als Vordergrund-/Hintergrund-Applikationen entwickeln sowie die notwendigen Peripheriebausteine initialisieren."@de ; schema:additionalType module:SubjectMatterCompetence , module:BloomTax_Apply .</v>
      </c>
      <c r="M229" t="s">
        <v>895</v>
      </c>
    </row>
    <row r="230" spans="1:13" x14ac:dyDescent="0.35">
      <c r="A230" s="11" t="str">
        <f t="shared" si="19"/>
        <v>module:EiSy</v>
      </c>
      <c r="B230" s="4" t="s">
        <v>152</v>
      </c>
      <c r="C230" s="4">
        <v>3</v>
      </c>
      <c r="D230" s="4" t="str">
        <f t="shared" si="17"/>
        <v>03</v>
      </c>
      <c r="E230" s="25" t="s">
        <v>725</v>
      </c>
      <c r="F230" t="s">
        <v>1727</v>
      </c>
      <c r="G230" t="str">
        <f t="shared" si="15"/>
        <v xml:space="preserve">module:EiSy module:about_LResults module:LResults_EiSy . module:LResults_EiSy a schema:ItemList ; schema:identifier "Results" ; schema:name "Lernergebnisse EiSy" ; schema:itemListElement module:LResult03_EiSy . module:LResult03_EiSy a schema:ListItem ; schema:name "Learning result  EiSy 03" ; schema:position 3 ; schema:description "Sie besitzen Grundkenntnisse der Echtzeitverarbeitung und der Echtzeitbetriebssysteme. "@de ; schema:additionalType </v>
      </c>
      <c r="H230" s="18" t="s">
        <v>1062</v>
      </c>
      <c r="I230" s="18" t="s">
        <v>1065</v>
      </c>
      <c r="J230" t="str">
        <f t="shared" si="18"/>
        <v>module:SubjectMatterCompetence , module:BloomTax_Remember .</v>
      </c>
      <c r="K230" t="s">
        <v>895</v>
      </c>
      <c r="L230" t="str">
        <f t="shared" si="16"/>
        <v>module:EiSy module:about_LResults module:LResults_EiSy . module:LResults_EiSy a schema:ItemList ; schema:identifier "Results" ; schema:name "Lernergebnisse EiSy" ; schema:itemListElement module:LResult03_EiSy . module:LResult03_EiSy a schema:ListItem ; schema:name "Learning result  EiSy 03" ; schema:position 3 ; schema:description "Sie besitzen Grundkenntnisse der Echtzeitverarbeitung und der Echtzeitbetriebssysteme. "@de ; schema:additionalType module:SubjectMatterCompetence , module:BloomTax_Remember .</v>
      </c>
      <c r="M230" t="s">
        <v>895</v>
      </c>
    </row>
    <row r="231" spans="1:13" x14ac:dyDescent="0.35">
      <c r="A231" s="11" t="str">
        <f t="shared" si="19"/>
        <v>module:EnAn</v>
      </c>
      <c r="B231" s="4" t="s">
        <v>145</v>
      </c>
      <c r="C231" s="4">
        <v>1</v>
      </c>
      <c r="D231" s="4" t="str">
        <f t="shared" si="17"/>
        <v>01</v>
      </c>
      <c r="E231" s="25" t="s">
        <v>725</v>
      </c>
      <c r="F231" t="s">
        <v>1733</v>
      </c>
      <c r="G231" t="str">
        <f t="shared" si="15"/>
        <v xml:space="preserve">module:EnAn module:about_LResults module:LResults_EnAn . module:LResults_EnAn a schema:ItemList ; schema:identifier "Results" ; schema:name "Lernergebnisse EnAn" ; schema:itemListElement module:LResult01_EnAn . module:LResult01_EnAn a schema:ListItem ; schema:name "Learning result  EnAn 01" ; schema:position 1 ; schema:description "Die Studierenden verstehen die Grundkonzepte für die Konzeption und Umsetzung serverseitiger Enterprise-Anwendungen. Ausgehend von den Anforderungen an Enterprise-Anwendungen (Verfügbarkeit, Skalierbarkeit, Sicherheit, Komponentisierung) wird die Architektur für die Realisierung betrachtet."@de ; schema:additionalType </v>
      </c>
      <c r="H231" s="18" t="s">
        <v>1062</v>
      </c>
      <c r="I231" s="18" t="s">
        <v>1064</v>
      </c>
      <c r="J231" t="str">
        <f t="shared" si="18"/>
        <v>module:SubjectMatterCompetence , module:BloomTax_Understand .</v>
      </c>
      <c r="K231" t="s">
        <v>895</v>
      </c>
      <c r="L231" t="str">
        <f t="shared" si="16"/>
        <v>module:EnAn module:about_LResults module:LResults_EnAn . module:LResults_EnAn a schema:ItemList ; schema:identifier "Results" ; schema:name "Lernergebnisse EnAn" ; schema:itemListElement module:LResult01_EnAn . module:LResult01_EnAn a schema:ListItem ; schema:name "Learning result  EnAn 01" ; schema:position 1 ; schema:description "Die Studierenden verstehen die Grundkonzepte für die Konzeption und Umsetzung serverseitiger Enterprise-Anwendungen. Ausgehend von den Anforderungen an Enterprise-Anwendungen (Verfügbarkeit, Skalierbarkeit, Sicherheit, Komponentisierung) wird die Architektur für die Realisierung betrachtet."@de ; schema:additionalType module:SubjectMatterCompetence , module:BloomTax_Understand .</v>
      </c>
      <c r="M231" t="s">
        <v>895</v>
      </c>
    </row>
    <row r="232" spans="1:13" x14ac:dyDescent="0.35">
      <c r="A232" s="11" t="str">
        <f t="shared" si="19"/>
        <v>module:EnAn</v>
      </c>
      <c r="B232" s="4" t="s">
        <v>145</v>
      </c>
      <c r="C232" s="4">
        <v>2</v>
      </c>
      <c r="D232" s="4" t="str">
        <f t="shared" si="17"/>
        <v>02</v>
      </c>
      <c r="E232" s="25" t="s">
        <v>725</v>
      </c>
      <c r="F232" t="s">
        <v>1734</v>
      </c>
      <c r="G232" t="str">
        <f t="shared" si="15"/>
        <v xml:space="preserve">module:EnAn module:about_LResults module:LResults_EnAn . module:LResults_EnAn a schema:ItemList ; schema:identifier "Results" ; schema:name "Lernergebnisse EnAn" ; schema:itemListElement module:LResult02_EnAn . module:LResult02_EnAn a schema:ListItem ; schema:name "Learning result  EnAn 02" ; schema:position 2 ; schema:description "Sie kennen sich in den aktuell eingesetzten Techniken und Trends im Enterprise-Umfeld aus und sind darin theorie- und praxiserprobt."@de ; schema:additionalType </v>
      </c>
      <c r="H232" s="18" t="s">
        <v>1062</v>
      </c>
      <c r="I232" s="18" t="s">
        <v>1065</v>
      </c>
      <c r="J232" t="str">
        <f t="shared" si="18"/>
        <v>module:SubjectMatterCompetence , module:BloomTax_Remember .</v>
      </c>
      <c r="K232" t="s">
        <v>895</v>
      </c>
      <c r="L232" t="str">
        <f t="shared" si="16"/>
        <v>module:EnAn module:about_LResults module:LResults_EnAn . module:LResults_EnAn a schema:ItemList ; schema:identifier "Results" ; schema:name "Lernergebnisse EnAn" ; schema:itemListElement module:LResult02_EnAn . module:LResult02_EnAn a schema:ListItem ; schema:name "Learning result  EnAn 02" ; schema:position 2 ; schema:description "Sie kennen sich in den aktuell eingesetzten Techniken und Trends im Enterprise-Umfeld aus und sind darin theorie- und praxiserprobt."@de ; schema:additionalType module:SubjectMatterCompetence , module:BloomTax_Remember .</v>
      </c>
      <c r="M232" t="s">
        <v>895</v>
      </c>
    </row>
    <row r="233" spans="1:13" x14ac:dyDescent="0.35">
      <c r="A233" s="11" t="str">
        <f t="shared" si="19"/>
        <v>module:EnAn</v>
      </c>
      <c r="B233" s="4" t="s">
        <v>145</v>
      </c>
      <c r="C233" s="4">
        <v>3</v>
      </c>
      <c r="D233" s="4" t="str">
        <f t="shared" si="17"/>
        <v>03</v>
      </c>
      <c r="E233" s="25" t="s">
        <v>725</v>
      </c>
      <c r="F233" t="s">
        <v>1735</v>
      </c>
      <c r="G233" t="str">
        <f t="shared" si="15"/>
        <v xml:space="preserve">module:EnAn module:about_LResults module:LResults_EnAn . module:LResults_EnAn a schema:ItemList ; schema:identifier "Results" ; schema:name "Lernergebnisse EnAn" ; schema:itemListElement module:LResult03_EnAn . module:LResult03_EnAn a schema:ListItem ; schema:name "Learning result  EnAn 03" ; schema:position 3 ; schema:description "Die in der Vorlesung und den Übungen vermittelten Ansätze werden in einzelnen Projekten zusammengeführt, so dass in Teamarbeit anwendungsnahe Prototypen erstellt werden können."@de ; schema:additionalType </v>
      </c>
      <c r="H233" s="18" t="s">
        <v>1062</v>
      </c>
      <c r="I233" s="18" t="s">
        <v>1066</v>
      </c>
      <c r="J233" t="str">
        <f t="shared" si="18"/>
        <v>module:SubjectMatterCompetence , module:BloomTax_Apply .</v>
      </c>
      <c r="K233" t="s">
        <v>895</v>
      </c>
      <c r="L233" t="str">
        <f t="shared" si="16"/>
        <v>module:EnAn module:about_LResults module:LResults_EnAn . module:LResults_EnAn a schema:ItemList ; schema:identifier "Results" ; schema:name "Lernergebnisse EnAn" ; schema:itemListElement module:LResult03_EnAn . module:LResult03_EnAn a schema:ListItem ; schema:name "Learning result  EnAn 03" ; schema:position 3 ; schema:description "Die in der Vorlesung und den Übungen vermittelten Ansätze werden in einzelnen Projekten zusammengeführt, so dass in Teamarbeit anwendungsnahe Prototypen erstellt werden können."@de ; schema:additionalType module:SubjectMatterCompetence , module:BloomTax_Apply .</v>
      </c>
      <c r="M233" t="s">
        <v>895</v>
      </c>
    </row>
    <row r="234" spans="1:13" x14ac:dyDescent="0.35">
      <c r="A234" s="11" t="str">
        <f t="shared" si="19"/>
        <v>module:GeMa</v>
      </c>
      <c r="B234" s="4" t="s">
        <v>137</v>
      </c>
      <c r="C234" s="4">
        <v>1</v>
      </c>
      <c r="D234" s="4" t="str">
        <f t="shared" si="17"/>
        <v>01</v>
      </c>
      <c r="E234" s="25" t="s">
        <v>725</v>
      </c>
      <c r="F234" t="s">
        <v>1742</v>
      </c>
      <c r="G234" t="str">
        <f t="shared" si="15"/>
        <v xml:space="preserve">module:GeMa module:about_LResults module:LResults_GeMa . module:LResults_GeMa a schema:ItemList ; schema:identifier "Results" ; schema:name "Lernergebnisse GeMa" ; schema:itemListElement module:LResult01_GeMa . module:LResult01_GeMa a schema:ListItem ; schema:name "Learning result  GeMa 01" ; schema:position 1 ; schema:description "Grundsätzlich sollen die Studierenden in der Lage sein, Audio jedweder Art aufzuzeichnen und Sounds jedweder Gattung zu produzieren."@de ; schema:additionalType </v>
      </c>
      <c r="H234" s="18" t="s">
        <v>1062</v>
      </c>
      <c r="I234" s="18" t="s">
        <v>1066</v>
      </c>
      <c r="J234" t="str">
        <f t="shared" si="18"/>
        <v>module:SubjectMatterCompetence , module:BloomTax_Apply .</v>
      </c>
      <c r="K234" t="s">
        <v>895</v>
      </c>
      <c r="L234" t="str">
        <f t="shared" si="16"/>
        <v>module:GeMa module:about_LResults module:LResults_GeMa . module:LResults_GeMa a schema:ItemList ; schema:identifier "Results" ; schema:name "Lernergebnisse GeMa" ; schema:itemListElement module:LResult01_GeMa . module:LResult01_GeMa a schema:ListItem ; schema:name "Learning result  GeMa 01" ; schema:position 1 ; schema:description "Grundsätzlich sollen die Studierenden in der Lage sein, Audio jedweder Art aufzuzeichnen und Sounds jedweder Gattung zu produzieren."@de ; schema:additionalType module:SubjectMatterCompetence , module:BloomTax_Apply .</v>
      </c>
      <c r="M234" t="s">
        <v>895</v>
      </c>
    </row>
    <row r="235" spans="1:13" x14ac:dyDescent="0.35">
      <c r="A235" s="11" t="str">
        <f t="shared" si="19"/>
        <v>module:GeMa</v>
      </c>
      <c r="B235" s="4" t="s">
        <v>137</v>
      </c>
      <c r="C235" s="4">
        <v>2</v>
      </c>
      <c r="D235" s="4" t="str">
        <f t="shared" si="17"/>
        <v>02</v>
      </c>
      <c r="E235" s="25" t="s">
        <v>725</v>
      </c>
      <c r="F235" t="s">
        <v>1743</v>
      </c>
      <c r="G235" t="str">
        <f t="shared" si="15"/>
        <v xml:space="preserve">module:GeMa module:about_LResults module:LResults_GeMa . module:LResults_GeMa a schema:ItemList ; schema:identifier "Results" ; schema:name "Lernergebnisse GeMa" ; schema:itemListElement module:LResult02_GeMa . module:LResult02_GeMa a schema:ListItem ; schema:name "Learning result  GeMa 02" ; schema:position 2 ; schema:description "Sie verstehen die signaltechnischen Zusammenhänge und beherrschen die Bedienung der üblichen Tools."@de ; schema:additionalType </v>
      </c>
      <c r="H235" s="18" t="s">
        <v>1062</v>
      </c>
      <c r="I235" s="18" t="s">
        <v>1064</v>
      </c>
      <c r="J235" t="str">
        <f t="shared" si="18"/>
        <v>module:SubjectMatterCompetence , module:BloomTax_Understand .</v>
      </c>
      <c r="K235" t="s">
        <v>895</v>
      </c>
      <c r="L235" t="str">
        <f t="shared" si="16"/>
        <v>module:GeMa module:about_LResults module:LResults_GeMa . module:LResults_GeMa a schema:ItemList ; schema:identifier "Results" ; schema:name "Lernergebnisse GeMa" ; schema:itemListElement module:LResult02_GeMa . module:LResult02_GeMa a schema:ListItem ; schema:name "Learning result  GeMa 02" ; schema:position 2 ; schema:description "Sie verstehen die signaltechnischen Zusammenhänge und beherrschen die Bedienung der üblichen Tools."@de ; schema:additionalType module:SubjectMatterCompetence , module:BloomTax_Understand .</v>
      </c>
      <c r="M235" t="s">
        <v>895</v>
      </c>
    </row>
    <row r="236" spans="1:13" x14ac:dyDescent="0.35">
      <c r="A236" s="11" t="str">
        <f t="shared" si="19"/>
        <v>module:MePs</v>
      </c>
      <c r="B236" s="4" t="s">
        <v>129</v>
      </c>
      <c r="C236" s="4">
        <v>1</v>
      </c>
      <c r="D236" s="4" t="str">
        <f t="shared" si="17"/>
        <v>01</v>
      </c>
      <c r="E236" s="25" t="s">
        <v>725</v>
      </c>
      <c r="F236" t="s">
        <v>1748</v>
      </c>
      <c r="G236" t="str">
        <f t="shared" si="15"/>
        <v xml:space="preserve">module:MePs module:about_LResults module:LResults_MePs . module:LResults_MePs a schema:ItemList ; schema:identifier "Results" ; schema:name "Lernergebnisse MePs" ; schema:itemListElement module:LResult01_MePs . module:LResult01_MePs a schema:ListItem ; schema:name "Learning result  MePs 01" ; schema:position 1 ; schema:description "Die Studierenden kennen die Grundlagen der Medienpsychologie und verwandter wissenschaftlicher Ansätze, wie Werbepsychologie, Medien- und Kommunikationstheorie sowie Medienwirkungsforschung."@de ; schema:additionalType </v>
      </c>
      <c r="H236" s="18" t="s">
        <v>1062</v>
      </c>
      <c r="I236" s="18" t="s">
        <v>1065</v>
      </c>
      <c r="J236" t="str">
        <f t="shared" si="18"/>
        <v>module:SubjectMatterCompetence , module:BloomTax_Remember .</v>
      </c>
      <c r="K236" t="s">
        <v>895</v>
      </c>
      <c r="L236" t="str">
        <f t="shared" si="16"/>
        <v>module:MePs module:about_LResults module:LResults_MePs . module:LResults_MePs a schema:ItemList ; schema:identifier "Results" ; schema:name "Lernergebnisse MePs" ; schema:itemListElement module:LResult01_MePs . module:LResult01_MePs a schema:ListItem ; schema:name "Learning result  MePs 01" ; schema:position 1 ; schema:description "Die Studierenden kennen die Grundlagen der Medienpsychologie und verwandter wissenschaftlicher Ansätze, wie Werbepsychologie, Medien- und Kommunikationstheorie sowie Medienwirkungsforschung."@de ; schema:additionalType module:SubjectMatterCompetence , module:BloomTax_Remember .</v>
      </c>
      <c r="M236" t="s">
        <v>895</v>
      </c>
    </row>
    <row r="237" spans="1:13" x14ac:dyDescent="0.35">
      <c r="A237" s="11" t="str">
        <f t="shared" si="19"/>
        <v>module:MTAu</v>
      </c>
      <c r="B237" s="4" t="s">
        <v>117</v>
      </c>
      <c r="C237" s="4">
        <v>1</v>
      </c>
      <c r="D237" s="4" t="str">
        <f t="shared" si="17"/>
        <v>01</v>
      </c>
      <c r="E237" s="25" t="s">
        <v>725</v>
      </c>
      <c r="F237" t="s">
        <v>1757</v>
      </c>
      <c r="G237" t="str">
        <f t="shared" si="15"/>
        <v xml:space="preserve">module:MTAu module:about_LResults module:LResults_MTAu . module:LResults_MTAu a schema:ItemList ; schema:identifier "Results" ; schema:name "Lernergebnisse MTAu" ; schema:itemListElement module:LResult01_MTAu . module:LResult01_MTAu a schema:ListItem ; schema:name "Learning result  MTAu 01" ; schema:position 1 ; schema:description "Die Studierenden beherrschen die wesentlichen Prinzipien beim Umgang mit digitalem Audiomaterial."@de ; schema:additionalType </v>
      </c>
      <c r="H237" s="18" t="s">
        <v>1062</v>
      </c>
      <c r="I237" s="18" t="s">
        <v>1064</v>
      </c>
      <c r="J237" t="str">
        <f t="shared" si="18"/>
        <v>module:SubjectMatterCompetence , module:BloomTax_Understand .</v>
      </c>
      <c r="K237" t="s">
        <v>895</v>
      </c>
      <c r="L237" t="str">
        <f t="shared" si="16"/>
        <v>module:MTAu module:about_LResults module:LResults_MTAu . module:LResults_MTAu a schema:ItemList ; schema:identifier "Results" ; schema:name "Lernergebnisse MTAu" ; schema:itemListElement module:LResult01_MTAu . module:LResult01_MTAu a schema:ListItem ; schema:name "Learning result  MTAu 01" ; schema:position 1 ; schema:description "Die Studierenden beherrschen die wesentlichen Prinzipien beim Umgang mit digitalem Audiomaterial."@de ; schema:additionalType module:SubjectMatterCompetence , module:BloomTax_Understand .</v>
      </c>
      <c r="M237" t="s">
        <v>895</v>
      </c>
    </row>
    <row r="238" spans="1:13" x14ac:dyDescent="0.35">
      <c r="A238" s="11" t="str">
        <f t="shared" si="19"/>
        <v>module:MTAu</v>
      </c>
      <c r="B238" s="4" t="s">
        <v>117</v>
      </c>
      <c r="C238" s="4">
        <v>2</v>
      </c>
      <c r="D238" s="4" t="str">
        <f t="shared" si="17"/>
        <v>02</v>
      </c>
      <c r="E238" s="25" t="s">
        <v>725</v>
      </c>
      <c r="F238" t="s">
        <v>1758</v>
      </c>
      <c r="G238" t="str">
        <f t="shared" si="15"/>
        <v xml:space="preserve">module:MTAu module:about_LResults module:LResults_MTAu . module:LResults_MTAu a schema:ItemList ; schema:identifier "Results" ; schema:name "Lernergebnisse MTAu" ; schema:itemListElement module:LResult02_MTAu . module:LResult02_MTAu a schema:ListItem ; schema:name "Learning result  MTAu 02" ; schema:position 2 ; schema:description "Sie können Sound und einfache Musikstücke selbst kreieren."@de ; schema:additionalType </v>
      </c>
      <c r="H238" s="18" t="s">
        <v>1062</v>
      </c>
      <c r="I238" s="18" t="s">
        <v>1066</v>
      </c>
      <c r="J238" t="str">
        <f t="shared" si="18"/>
        <v>module:SubjectMatterCompetence , module:BloomTax_Apply .</v>
      </c>
      <c r="K238" t="s">
        <v>895</v>
      </c>
      <c r="L238" t="str">
        <f t="shared" si="16"/>
        <v>module:MTAu module:about_LResults module:LResults_MTAu . module:LResults_MTAu a schema:ItemList ; schema:identifier "Results" ; schema:name "Lernergebnisse MTAu" ; schema:itemListElement module:LResult02_MTAu . module:LResult02_MTAu a schema:ListItem ; schema:name "Learning result  MTAu 02" ; schema:position 2 ; schema:description "Sie können Sound und einfache Musikstücke selbst kreieren."@de ; schema:additionalType module:SubjectMatterCompetence , module:BloomTax_Apply .</v>
      </c>
      <c r="M238" t="s">
        <v>895</v>
      </c>
    </row>
    <row r="239" spans="1:13" x14ac:dyDescent="0.35">
      <c r="A239" s="11" t="str">
        <f t="shared" si="19"/>
        <v>module:MTAu</v>
      </c>
      <c r="B239" s="4" t="s">
        <v>117</v>
      </c>
      <c r="C239" s="4">
        <v>3</v>
      </c>
      <c r="D239" s="4" t="str">
        <f t="shared" si="17"/>
        <v>03</v>
      </c>
      <c r="E239" s="25" t="s">
        <v>725</v>
      </c>
      <c r="F239" t="s">
        <v>1759</v>
      </c>
      <c r="G239" t="str">
        <f t="shared" si="15"/>
        <v xml:space="preserve">module:MTAu module:about_LResults module:LResults_MTAu . module:LResults_MTAu a schema:ItemList ; schema:identifier "Results" ; schema:name "Lernergebnisse MTAu" ; schema:itemListElement module:LResult03_MTAu . module:LResult03_MTAu a schema:ListItem ; schema:name "Learning result  MTAu 03" ; schema:position 3 ; schema:description "Die Studierenden kennen die verschiedenen Sampler-Technologien und können eigene Sampler-Instrumente erstellen und mit MIDI ansteuern."@de ; schema:additionalType </v>
      </c>
      <c r="H239" s="18" t="s">
        <v>1062</v>
      </c>
      <c r="I239" s="18" t="s">
        <v>1066</v>
      </c>
      <c r="J239" t="str">
        <f t="shared" si="18"/>
        <v>module:SubjectMatterCompetence , module:BloomTax_Apply .</v>
      </c>
      <c r="K239" t="s">
        <v>895</v>
      </c>
      <c r="L239" t="str">
        <f t="shared" si="16"/>
        <v>module:MTAu module:about_LResults module:LResults_MTAu . module:LResults_MTAu a schema:ItemList ; schema:identifier "Results" ; schema:name "Lernergebnisse MTAu" ; schema:itemListElement module:LResult03_MTAu . module:LResult03_MTAu a schema:ListItem ; schema:name "Learning result  MTAu 03" ; schema:position 3 ; schema:description "Die Studierenden kennen die verschiedenen Sampler-Technologien und können eigene Sampler-Instrumente erstellen und mit MIDI ansteuern."@de ; schema:additionalType module:SubjectMatterCompetence , module:BloomTax_Apply .</v>
      </c>
      <c r="M239" t="s">
        <v>895</v>
      </c>
    </row>
    <row r="240" spans="1:13" x14ac:dyDescent="0.35">
      <c r="A240" s="11" t="str">
        <f t="shared" si="19"/>
        <v>module:MTAu</v>
      </c>
      <c r="B240" s="4" t="s">
        <v>117</v>
      </c>
      <c r="C240" s="4">
        <v>4</v>
      </c>
      <c r="D240" s="4" t="str">
        <f t="shared" si="17"/>
        <v>04</v>
      </c>
      <c r="E240" s="25" t="s">
        <v>725</v>
      </c>
      <c r="F240" t="s">
        <v>1760</v>
      </c>
      <c r="G240" t="str">
        <f t="shared" si="15"/>
        <v xml:space="preserve">module:MTAu module:about_LResults module:LResults_MTAu . module:LResults_MTAu a schema:ItemList ; schema:identifier "Results" ; schema:name "Lernergebnisse MTAu" ; schema:itemListElement module:LResult04_MTAu . module:LResult04_MTAu a schema:ListItem ; schema:name "Learning result  MTAu 04" ; schema:position 4 ; schema:description "Sie können die Qualität einer Audioproduktion einschätzen und selbst einfache Mischungen erstellen und diese anschließend im Tonstudio mastern."@de ; schema:additionalType </v>
      </c>
      <c r="H240" s="18" t="s">
        <v>1062</v>
      </c>
      <c r="I240" s="18" t="s">
        <v>1299</v>
      </c>
      <c r="J240" t="str">
        <f t="shared" si="18"/>
        <v>module:SubjectMatterCompetence , module:BloomTax_Evaluate .</v>
      </c>
      <c r="K240" t="s">
        <v>895</v>
      </c>
      <c r="L240" t="str">
        <f t="shared" si="16"/>
        <v>module:MTAu module:about_LResults module:LResults_MTAu . module:LResults_MTAu a schema:ItemList ; schema:identifier "Results" ; schema:name "Lernergebnisse MTAu" ; schema:itemListElement module:LResult04_MTAu . module:LResult04_MTAu a schema:ListItem ; schema:name "Learning result  MTAu 04" ; schema:position 4 ; schema:description "Sie können die Qualität einer Audioproduktion einschätzen und selbst einfache Mischungen erstellen und diese anschließend im Tonstudio mastern."@de ; schema:additionalType module:SubjectMatterCompetence , module:BloomTax_Evaluate .</v>
      </c>
      <c r="M240" t="s">
        <v>895</v>
      </c>
    </row>
    <row r="241" spans="1:13" x14ac:dyDescent="0.35">
      <c r="A241" s="11" t="str">
        <f t="shared" si="19"/>
        <v>module:MTAu</v>
      </c>
      <c r="B241" s="4" t="s">
        <v>117</v>
      </c>
      <c r="C241" s="4">
        <v>5</v>
      </c>
      <c r="D241" s="4" t="str">
        <f t="shared" si="17"/>
        <v>05</v>
      </c>
      <c r="E241" s="25" t="s">
        <v>725</v>
      </c>
      <c r="F241" t="s">
        <v>1761</v>
      </c>
      <c r="G241" t="str">
        <f t="shared" si="15"/>
        <v xml:space="preserve">module:MTAu module:about_LResults module:LResults_MTAu . module:LResults_MTAu a schema:ItemList ; schema:identifier "Results" ; schema:name "Lernergebnisse MTAu" ; schema:itemListElement module:LResult05_MTAu . module:LResult05_MTAu a schema:ListItem ; schema:name "Learning result  MTAu 05" ; schema:position 5 ; schema:description "Sie können Sound nach ästhetischen Gesichtspunkten konzipieren und anwenden."@de ; schema:additionalType </v>
      </c>
      <c r="H241" s="18" t="s">
        <v>1062</v>
      </c>
      <c r="I241" s="18" t="s">
        <v>1300</v>
      </c>
      <c r="J241" t="str">
        <f t="shared" si="18"/>
        <v>module:SubjectMatterCompetence , module:BloomTax_Create .</v>
      </c>
      <c r="K241" t="s">
        <v>895</v>
      </c>
      <c r="L241" t="str">
        <f t="shared" si="16"/>
        <v>module:MTAu module:about_LResults module:LResults_MTAu . module:LResults_MTAu a schema:ItemList ; schema:identifier "Results" ; schema:name "Lernergebnisse MTAu" ; schema:itemListElement module:LResult05_MTAu . module:LResult05_MTAu a schema:ListItem ; schema:name "Learning result  MTAu 05" ; schema:position 5 ; schema:description "Sie können Sound nach ästhetischen Gesichtspunkten konzipieren und anwenden."@de ; schema:additionalType module:SubjectMatterCompetence , module:BloomTax_Create .</v>
      </c>
      <c r="M241" t="s">
        <v>895</v>
      </c>
    </row>
    <row r="242" spans="1:13" x14ac:dyDescent="0.35">
      <c r="A242" s="11" t="str">
        <f t="shared" si="19"/>
        <v>module:MTAu</v>
      </c>
      <c r="B242" s="4" t="s">
        <v>117</v>
      </c>
      <c r="C242" s="4">
        <v>6</v>
      </c>
      <c r="D242" s="4" t="str">
        <f t="shared" si="17"/>
        <v>06</v>
      </c>
      <c r="E242" s="25" t="s">
        <v>725</v>
      </c>
      <c r="F242" t="s">
        <v>1762</v>
      </c>
      <c r="G242" t="str">
        <f t="shared" si="15"/>
        <v xml:space="preserve">module:MTAu module:about_LResults module:LResults_MTAu . module:LResults_MTAu a schema:ItemList ; schema:identifier "Results" ; schema:name "Lernergebnisse MTAu" ; schema:itemListElement module:LResult06_MTAu . module:LResult06_MTAu a schema:ListItem ; schema:name "Learning result  MTAu 06" ; schema:position 6 ; schema:description "Die Studierenden können die einschlägigen Softwareprogramme (Stereoeditoren, LogicExpress/Pro, ProTools HD) anwenden."@de ; schema:additionalType </v>
      </c>
      <c r="H242" s="18" t="s">
        <v>1062</v>
      </c>
      <c r="I242" s="18" t="s">
        <v>1066</v>
      </c>
      <c r="J242" t="str">
        <f t="shared" si="18"/>
        <v>module:SubjectMatterCompetence , module:BloomTax_Apply .</v>
      </c>
      <c r="K242" t="s">
        <v>895</v>
      </c>
      <c r="L242" t="str">
        <f t="shared" si="16"/>
        <v>module:MTAu module:about_LResults module:LResults_MTAu . module:LResults_MTAu a schema:ItemList ; schema:identifier "Results" ; schema:name "Lernergebnisse MTAu" ; schema:itemListElement module:LResult06_MTAu . module:LResult06_MTAu a schema:ListItem ; schema:name "Learning result  MTAu 06" ; schema:position 6 ; schema:description "Die Studierenden können die einschlägigen Softwareprogramme (Stereoeditoren, LogicExpress/Pro, ProTools HD) anwenden."@de ; schema:additionalType module:SubjectMatterCompetence , module:BloomTax_Apply .</v>
      </c>
      <c r="M242" t="s">
        <v>895</v>
      </c>
    </row>
    <row r="243" spans="1:13" x14ac:dyDescent="0.35">
      <c r="A243" s="11" t="str">
        <f t="shared" si="19"/>
        <v>module:MMPr</v>
      </c>
      <c r="B243" s="4" t="s">
        <v>109</v>
      </c>
      <c r="C243" s="4">
        <v>1</v>
      </c>
      <c r="D243" s="4" t="str">
        <f t="shared" si="17"/>
        <v>01</v>
      </c>
      <c r="E243" s="25" t="s">
        <v>725</v>
      </c>
      <c r="F243" t="s">
        <v>1778</v>
      </c>
      <c r="G243" t="str">
        <f t="shared" si="15"/>
        <v xml:space="preserve">module:MMPr module:about_LResults module:LResults_MMPr . module:LResults_MMPr a schema:ItemList ; schema:identifier "Results" ; schema:name "Lernergebnisse MMPr" ; schema:itemListElement module:LResult01_MMPr . module:LResult01_MMPr a schema:ListItem ; schema:name "Learning result  MMPr 01" ; schema:position 1 ; schema:description "Die Studierenden kennen die Verfahren zur Integration von (Multi-) Medien in interaktive Anwendungen und können diese Medien synchronisieren."@de ; schema:additionalType </v>
      </c>
      <c r="H243" s="18" t="s">
        <v>1062</v>
      </c>
      <c r="I243" s="18" t="s">
        <v>1065</v>
      </c>
      <c r="J243" t="str">
        <f t="shared" si="18"/>
        <v>module:SubjectMatterCompetence , module:BloomTax_Remember .</v>
      </c>
      <c r="K243" t="s">
        <v>895</v>
      </c>
      <c r="L243" t="str">
        <f t="shared" si="16"/>
        <v>module:MMPr module:about_LResults module:LResults_MMPr . module:LResults_MMPr a schema:ItemList ; schema:identifier "Results" ; schema:name "Lernergebnisse MMPr" ; schema:itemListElement module:LResult01_MMPr . module:LResult01_MMPr a schema:ListItem ; schema:name "Learning result  MMPr 01" ; schema:position 1 ; schema:description "Die Studierenden kennen die Verfahren zur Integration von (Multi-) Medien in interaktive Anwendungen und können diese Medien synchronisieren."@de ; schema:additionalType module:SubjectMatterCompetence , module:BloomTax_Remember .</v>
      </c>
      <c r="M243" t="s">
        <v>895</v>
      </c>
    </row>
    <row r="244" spans="1:13" x14ac:dyDescent="0.35">
      <c r="A244" s="11" t="str">
        <f t="shared" si="19"/>
        <v>module:MMPr</v>
      </c>
      <c r="B244" s="4" t="s">
        <v>109</v>
      </c>
      <c r="C244" s="4">
        <v>2</v>
      </c>
      <c r="D244" s="4" t="str">
        <f t="shared" si="17"/>
        <v>02</v>
      </c>
      <c r="E244" s="25" t="s">
        <v>725</v>
      </c>
      <c r="F244" t="s">
        <v>1779</v>
      </c>
      <c r="G244" t="str">
        <f t="shared" si="15"/>
        <v xml:space="preserve">module:MMPr module:about_LResults module:LResults_MMPr . module:LResults_MMPr a schema:ItemList ; schema:identifier "Results" ; schema:name "Lernergebnisse MMPr" ; schema:itemListElement module:LResult02_MMPr . module:LResult02_MMPr a schema:ListItem ; schema:name "Learning result  MMPr 02" ; schema:position 2 ; schema:description "Sie beherrschen gängige Multimedia-Autorensysteme und verstehen aktuelle Standards und Medienarchitekturen."@de ; schema:additionalType </v>
      </c>
      <c r="H244" s="18" t="s">
        <v>1062</v>
      </c>
      <c r="I244" s="18" t="s">
        <v>1064</v>
      </c>
      <c r="J244" t="str">
        <f t="shared" si="18"/>
        <v>module:SubjectMatterCompetence , module:BloomTax_Understand .</v>
      </c>
      <c r="K244" t="s">
        <v>895</v>
      </c>
      <c r="L244" t="str">
        <f t="shared" si="16"/>
        <v>module:MMPr module:about_LResults module:LResults_MMPr . module:LResults_MMPr a schema:ItemList ; schema:identifier "Results" ; schema:name "Lernergebnisse MMPr" ; schema:itemListElement module:LResult02_MMPr . module:LResult02_MMPr a schema:ListItem ; schema:name "Learning result  MMPr 02" ; schema:position 2 ; schema:description "Sie beherrschen gängige Multimedia-Autorensysteme und verstehen aktuelle Standards und Medienarchitekturen."@de ; schema:additionalType module:SubjectMatterCompetence , module:BloomTax_Understand .</v>
      </c>
      <c r="M244" t="s">
        <v>895</v>
      </c>
    </row>
    <row r="245" spans="1:13" x14ac:dyDescent="0.35">
      <c r="A245" s="11" t="str">
        <f t="shared" si="19"/>
        <v>module:MMPr</v>
      </c>
      <c r="B245" s="4" t="s">
        <v>109</v>
      </c>
      <c r="C245" s="4">
        <v>3</v>
      </c>
      <c r="D245" s="4" t="str">
        <f t="shared" si="17"/>
        <v>03</v>
      </c>
      <c r="E245" s="25" t="s">
        <v>725</v>
      </c>
      <c r="F245" t="s">
        <v>1780</v>
      </c>
      <c r="G245" t="str">
        <f t="shared" si="15"/>
        <v xml:space="preserve">module:MMPr module:about_LResults module:LResults_MMPr . module:LResults_MMPr a schema:ItemList ; schema:identifier "Results" ; schema:name "Lernergebnisse MMPr" ; schema:itemListElement module:LResult03_MMPr . module:LResult03_MMPr a schema:ListItem ; schema:name "Learning result  MMPr 03" ; schema:position 3 ; schema:description "Sie sind in der Lage, ein Navigations- und Screendesign für Multimedia-Applikationen unter Kriterien wie Ästhetik, Usability und Ergonomie zu konzipieren und zu beurteilen."@de ; schema:additionalType </v>
      </c>
      <c r="H245" s="18" t="s">
        <v>1062</v>
      </c>
      <c r="I245" s="18" t="s">
        <v>1299</v>
      </c>
      <c r="J245" t="str">
        <f t="shared" si="18"/>
        <v>module:SubjectMatterCompetence , module:BloomTax_Evaluate .</v>
      </c>
      <c r="K245" t="s">
        <v>895</v>
      </c>
      <c r="L245" t="str">
        <f t="shared" si="16"/>
        <v>module:MMPr module:about_LResults module:LResults_MMPr . module:LResults_MMPr a schema:ItemList ; schema:identifier "Results" ; schema:name "Lernergebnisse MMPr" ; schema:itemListElement module:LResult03_MMPr . module:LResult03_MMPr a schema:ListItem ; schema:name "Learning result  MMPr 03" ; schema:position 3 ; schema:description "Sie sind in der Lage, ein Navigations- und Screendesign für Multimedia-Applikationen unter Kriterien wie Ästhetik, Usability und Ergonomie zu konzipieren und zu beurteilen."@de ; schema:additionalType module:SubjectMatterCompetence , module:BloomTax_Evaluate .</v>
      </c>
      <c r="M245" t="s">
        <v>895</v>
      </c>
    </row>
    <row r="246" spans="1:13" x14ac:dyDescent="0.35">
      <c r="A246" s="11" t="str">
        <f t="shared" si="19"/>
        <v>module:MMPr</v>
      </c>
      <c r="B246" s="4" t="s">
        <v>109</v>
      </c>
      <c r="C246" s="4">
        <v>4</v>
      </c>
      <c r="D246" s="4" t="str">
        <f t="shared" si="17"/>
        <v>04</v>
      </c>
      <c r="E246" s="25" t="s">
        <v>725</v>
      </c>
      <c r="F246" t="s">
        <v>1781</v>
      </c>
      <c r="G246" t="str">
        <f t="shared" si="15"/>
        <v xml:space="preserve">module:MMPr module:about_LResults module:LResults_MMPr . module:LResults_MMPr a schema:ItemList ; schema:identifier "Results" ; schema:name "Lernergebnisse MMPr" ; schema:itemListElement module:LResult04_MMPr . module:LResult04_MMPr a schema:ListItem ; schema:name "Learning result  MMPr 04" ; schema:position 4 ; schema:description "In den Entwicklungsschritten von der Konzeption über das Design bis hin zur technischen Realisation können die Studierenden ihre Kompetenzen in der Teamarbeit anwenden und ihre Ergebnisse Dritten gegenüber präsentieren. "@de ; schema:additionalType </v>
      </c>
      <c r="H246" s="18" t="s">
        <v>1121</v>
      </c>
      <c r="J246" t="str">
        <f t="shared" si="18"/>
        <v>module:SocialCompetence .</v>
      </c>
      <c r="K246" t="s">
        <v>895</v>
      </c>
      <c r="L246" t="str">
        <f t="shared" si="16"/>
        <v>module:MMPr module:about_LResults module:LResults_MMPr . module:LResults_MMPr a schema:ItemList ; schema:identifier "Results" ; schema:name "Lernergebnisse MMPr" ; schema:itemListElement module:LResult04_MMPr . module:LResult04_MMPr a schema:ListItem ; schema:name "Learning result  MMPr 04" ; schema:position 4 ; schema:description "In den Entwicklungsschritten von der Konzeption über das Design bis hin zur technischen Realisation können die Studierenden ihre Kompetenzen in der Teamarbeit anwenden und ihre Ergebnisse Dritten gegenüber präsentieren. "@de ; schema:additionalType module:SocialCompetence .</v>
      </c>
      <c r="M246" t="s">
        <v>895</v>
      </c>
    </row>
    <row r="247" spans="1:13" x14ac:dyDescent="0.35">
      <c r="A247" s="11" t="str">
        <f t="shared" si="19"/>
        <v>module:SWQu</v>
      </c>
      <c r="B247" s="4" t="s">
        <v>100</v>
      </c>
      <c r="C247" s="4">
        <v>1</v>
      </c>
      <c r="D247" s="4" t="str">
        <f t="shared" si="17"/>
        <v>01</v>
      </c>
      <c r="E247" s="25" t="s">
        <v>725</v>
      </c>
      <c r="F247" t="s">
        <v>1788</v>
      </c>
      <c r="G247" t="str">
        <f t="shared" si="15"/>
        <v xml:space="preserve">module:SWQu module:about_LResults module:LResults_SWQu . module:LResults_SWQu a schema:ItemList ; schema:identifier "Results" ; schema:name "Lernergebnisse SWQu" ; schema:itemListElement module:LResult01_SWQu . module:LResult01_SWQu a schema:ListItem ; schema:name "Learning result  SWQu 01" ; schema:position 1 ; schema:description "In wesentlichen können die Grundlagen des Testen, Testen im Software Lebenszyklus, StatischeTesttechniken, Testdesign-Techniken, Test Management und Testwerkzeuge erinnert und verstanden werden."@de ; schema:additionalType </v>
      </c>
      <c r="H247" s="18" t="s">
        <v>1062</v>
      </c>
      <c r="I247" s="18" t="s">
        <v>1064</v>
      </c>
      <c r="J247" t="str">
        <f t="shared" si="18"/>
        <v>module:SubjectMatterCompetence , module:BloomTax_Understand .</v>
      </c>
      <c r="K247" t="s">
        <v>895</v>
      </c>
      <c r="L247" t="str">
        <f t="shared" si="16"/>
        <v>module:SWQu module:about_LResults module:LResults_SWQu . module:LResults_SWQu a schema:ItemList ; schema:identifier "Results" ; schema:name "Lernergebnisse SWQu" ; schema:itemListElement module:LResult01_SWQu . module:LResult01_SWQu a schema:ListItem ; schema:name "Learning result  SWQu 01" ; schema:position 1 ; schema:description "In wesentlichen können die Grundlagen des Testen, Testen im Software Lebenszyklus, StatischeTesttechniken, Testdesign-Techniken, Test Management und Testwerkzeuge erinnert und verstanden werden."@de ; schema:additionalType module:SubjectMatterCompetence , module:BloomTax_Understand .</v>
      </c>
      <c r="M247" t="s">
        <v>895</v>
      </c>
    </row>
    <row r="248" spans="1:13" x14ac:dyDescent="0.35">
      <c r="A248" s="11" t="str">
        <f t="shared" si="19"/>
        <v>module:SWQu</v>
      </c>
      <c r="B248" s="4" t="s">
        <v>100</v>
      </c>
      <c r="C248" s="4">
        <v>2</v>
      </c>
      <c r="D248" s="4" t="str">
        <f t="shared" si="17"/>
        <v>02</v>
      </c>
      <c r="E248" s="25" t="s">
        <v>725</v>
      </c>
      <c r="F248" t="s">
        <v>1789</v>
      </c>
      <c r="G248" t="str">
        <f t="shared" si="15"/>
        <v xml:space="preserve">module:SWQu module:about_LResults module:LResults_SWQu . module:LResults_SWQu a schema:ItemList ; schema:identifier "Results" ; schema:name "Lernergebnisse SWQu" ; schema:itemListElement module:LResult02_SWQu . module:LResult02_SWQu a schema:ListItem ; schema:name "Learning result  SWQu 02" ; schema:position 2 ; schema:description "Darüber hinaus können einige Testentwurfsverfahren (z. B. BLACK-BOX- VERFAHREN und WHITE-BOX-VERFAHREN) angewandt und analysiert werden."@de ; schema:additionalType </v>
      </c>
      <c r="H248" s="18" t="s">
        <v>1062</v>
      </c>
      <c r="I248" s="18" t="s">
        <v>1087</v>
      </c>
      <c r="J248" t="str">
        <f t="shared" si="18"/>
        <v>module:SubjectMatterCompetence , module:BloomTax_Analyze .</v>
      </c>
      <c r="K248" t="s">
        <v>895</v>
      </c>
      <c r="L248" t="str">
        <f t="shared" si="16"/>
        <v>module:SWQu module:about_LResults module:LResults_SWQu . module:LResults_SWQu a schema:ItemList ; schema:identifier "Results" ; schema:name "Lernergebnisse SWQu" ; schema:itemListElement module:LResult02_SWQu . module:LResult02_SWQu a schema:ListItem ; schema:name "Learning result  SWQu 02" ; schema:position 2 ; schema:description "Darüber hinaus können einige Testentwurfsverfahren (z. B. BLACK-BOX- VERFAHREN und WHITE-BOX-VERFAHREN) angewandt und analysiert werden."@de ; schema:additionalType module:SubjectMatterCompetence , module:BloomTax_Analyze .</v>
      </c>
      <c r="M248" t="s">
        <v>895</v>
      </c>
    </row>
    <row r="249" spans="1:13" x14ac:dyDescent="0.35">
      <c r="A249" s="11" t="str">
        <f t="shared" si="19"/>
        <v>module:SWQu</v>
      </c>
      <c r="B249" s="4" t="s">
        <v>100</v>
      </c>
      <c r="C249" s="4">
        <v>3</v>
      </c>
      <c r="D249" s="4" t="str">
        <f t="shared" si="17"/>
        <v>03</v>
      </c>
      <c r="E249" s="25" t="s">
        <v>725</v>
      </c>
      <c r="F249" t="s">
        <v>1790</v>
      </c>
      <c r="G249" t="str">
        <f t="shared" si="15"/>
        <v xml:space="preserve">module:SWQu module:about_LResults module:LResults_SWQu . module:LResults_SWQu a schema:ItemList ; schema:identifier "Results" ; schema:name "Lernergebnisse SWQu" ; schema:itemListElement module:LResult03_SWQu . module:LResult03_SWQu a schema:ListItem ; schema:name "Learning result  SWQu 03" ; schema:position 3 ; schema:description "Weiterhin können Testplanung und -schätzung sowie Fehler- und Abweichungsmanagement angewandt werden."@de ; schema:additionalType </v>
      </c>
      <c r="H249" s="18" t="s">
        <v>1062</v>
      </c>
      <c r="I249" s="18" t="s">
        <v>1066</v>
      </c>
      <c r="J249" t="str">
        <f t="shared" si="18"/>
        <v>module:SubjectMatterCompetence , module:BloomTax_Apply .</v>
      </c>
      <c r="K249" t="s">
        <v>895</v>
      </c>
      <c r="L249" t="str">
        <f t="shared" si="16"/>
        <v>module:SWQu module:about_LResults module:LResults_SWQu . module:LResults_SWQu a schema:ItemList ; schema:identifier "Results" ; schema:name "Lernergebnisse SWQu" ; schema:itemListElement module:LResult03_SWQu . module:LResult03_SWQu a schema:ListItem ; schema:name "Learning result  SWQu 03" ; schema:position 3 ; schema:description "Weiterhin können Testplanung und -schätzung sowie Fehler- und Abweichungsmanagement angewandt werden."@de ; schema:additionalType module:SubjectMatterCompetence , module:BloomTax_Apply .</v>
      </c>
      <c r="M249" t="s">
        <v>895</v>
      </c>
    </row>
    <row r="250" spans="1:13" x14ac:dyDescent="0.35">
      <c r="A250" s="11" t="str">
        <f t="shared" si="19"/>
        <v>module:SyEn</v>
      </c>
      <c r="B250" s="4" t="s">
        <v>90</v>
      </c>
      <c r="C250" s="4">
        <v>1</v>
      </c>
      <c r="D250" s="4" t="str">
        <f t="shared" si="17"/>
        <v>01</v>
      </c>
      <c r="E250" s="25" t="s">
        <v>725</v>
      </c>
      <c r="F250" t="s">
        <v>1796</v>
      </c>
      <c r="G250" t="str">
        <f t="shared" si="15"/>
        <v xml:space="preserve">module:SyEn module:about_LResults module:LResults_SyEn . module:LResults_SyEn a schema:ItemList ; schema:identifier "Results" ; schema:name "Lernergebnisse SyEn" ; schema:itemListElement module:LResult01_SyEn . module:LResult01_SyEn a schema:ListItem ; schema:name "Learning result  SyEn 01" ; schema:position 1 ; schema:description "Die Studierenden kennen die wesentlichen Strategien und Vorgehensweisen beim Entwurf digitaler Systeme und sind in der Lage, auf verschiedenen Abstraktionsebenen zu agieren."@de ; schema:additionalType </v>
      </c>
      <c r="H250" s="18" t="s">
        <v>1062</v>
      </c>
      <c r="I250" s="18" t="s">
        <v>1064</v>
      </c>
      <c r="J250" t="str">
        <f t="shared" si="18"/>
        <v>module:SubjectMatterCompetence , module:BloomTax_Understand .</v>
      </c>
      <c r="K250" t="s">
        <v>895</v>
      </c>
      <c r="L250" t="str">
        <f t="shared" si="16"/>
        <v>module:SyEn module:about_LResults module:LResults_SyEn . module:LResults_SyEn a schema:ItemList ; schema:identifier "Results" ; schema:name "Lernergebnisse SyEn" ; schema:itemListElement module:LResult01_SyEn . module:LResult01_SyEn a schema:ListItem ; schema:name "Learning result  SyEn 01" ; schema:position 1 ; schema:description "Die Studierenden kennen die wesentlichen Strategien und Vorgehensweisen beim Entwurf digitaler Systeme und sind in der Lage, auf verschiedenen Abstraktionsebenen zu agieren."@de ; schema:additionalType module:SubjectMatterCompetence , module:BloomTax_Understand .</v>
      </c>
      <c r="M250" t="s">
        <v>895</v>
      </c>
    </row>
    <row r="251" spans="1:13" x14ac:dyDescent="0.35">
      <c r="A251" s="11" t="str">
        <f t="shared" si="19"/>
        <v>module:SyEn</v>
      </c>
      <c r="B251" s="4" t="s">
        <v>90</v>
      </c>
      <c r="C251" s="4">
        <v>2</v>
      </c>
      <c r="D251" s="4" t="str">
        <f t="shared" si="17"/>
        <v>02</v>
      </c>
      <c r="E251" s="25" t="s">
        <v>725</v>
      </c>
      <c r="F251" t="s">
        <v>1797</v>
      </c>
      <c r="G251" t="str">
        <f t="shared" si="15"/>
        <v xml:space="preserve">module:SyEn module:about_LResults module:LResults_SyEn . module:LResults_SyEn a schema:ItemList ; schema:identifier "Results" ; schema:name "Lernergebnisse SyEn" ; schema:itemListElement module:LResult02_SyEn . module:LResult02_SyEn a schema:ListItem ; schema:name "Learning result  SyEn 02" ; schema:position 2 ; schema:description "Sie beherrschen die spezifischen Methoden des strukturalen und des funktionalen Entwurfs und können geeignete Hardware-Plattformen sowie auch periphere Systemkomponenten auswählen und in der Hardwarebeschreibungssprache VHDL konfigurieren."@de ; schema:additionalType </v>
      </c>
      <c r="H251" s="18" t="s">
        <v>1062</v>
      </c>
      <c r="I251" s="18" t="s">
        <v>1066</v>
      </c>
      <c r="J251" t="str">
        <f t="shared" si="18"/>
        <v>module:SubjectMatterCompetence , module:BloomTax_Apply .</v>
      </c>
      <c r="K251" t="s">
        <v>895</v>
      </c>
      <c r="L251" t="str">
        <f t="shared" si="16"/>
        <v>module:SyEn module:about_LResults module:LResults_SyEn . module:LResults_SyEn a schema:ItemList ; schema:identifier "Results" ; schema:name "Lernergebnisse SyEn" ; schema:itemListElement module:LResult02_SyEn . module:LResult02_SyEn a schema:ListItem ; schema:name "Learning result  SyEn 02" ; schema:position 2 ; schema:description "Sie beherrschen die spezifischen Methoden des strukturalen und des funktionalen Entwurfs und können geeignete Hardware-Plattformen sowie auch periphere Systemkomponenten auswählen und in der Hardwarebeschreibungssprache VHDL konfigurieren."@de ; schema:additionalType module:SubjectMatterCompetence , module:BloomTax_Apply .</v>
      </c>
      <c r="M251" t="s">
        <v>895</v>
      </c>
    </row>
    <row r="252" spans="1:13" x14ac:dyDescent="0.35">
      <c r="A252" s="11" t="str">
        <f t="shared" si="19"/>
        <v>module:SyEn</v>
      </c>
      <c r="B252" s="4" t="s">
        <v>90</v>
      </c>
      <c r="C252" s="4">
        <v>3</v>
      </c>
      <c r="D252" s="4" t="str">
        <f t="shared" si="17"/>
        <v>03</v>
      </c>
      <c r="E252" s="25" t="s">
        <v>725</v>
      </c>
      <c r="F252" t="s">
        <v>1798</v>
      </c>
      <c r="G252" t="str">
        <f t="shared" si="15"/>
        <v xml:space="preserve">module:SyEn module:about_LResults module:LResults_SyEn . module:LResults_SyEn a schema:ItemList ; schema:identifier "Results" ; schema:name "Lernergebnisse SyEn" ; schema:itemListElement module:LResult03_SyEn . module:LResult03_SyEn a schema:ListItem ; schema:name "Learning result  SyEn 03" ; schema:position 3 ; schema:description "Sie beurteilen die Leistungsfähigkeiten verschiedener Hardware-Plattformen und sind in der Lage, Syntheseergebnisse bis auf der Systemebene zu entwickeln und Verhaltensanalysen durchzuführen.  "@de ; schema:additionalType </v>
      </c>
      <c r="H252" s="18" t="s">
        <v>1062</v>
      </c>
      <c r="I252" s="18" t="s">
        <v>1087</v>
      </c>
      <c r="J252" t="str">
        <f t="shared" si="18"/>
        <v>module:SubjectMatterCompetence , module:BloomTax_Analyze .</v>
      </c>
      <c r="K252" t="s">
        <v>895</v>
      </c>
      <c r="L252" t="str">
        <f t="shared" si="16"/>
        <v>module:SyEn module:about_LResults module:LResults_SyEn . module:LResults_SyEn a schema:ItemList ; schema:identifier "Results" ; schema:name "Lernergebnisse SyEn" ; schema:itemListElement module:LResult03_SyEn . module:LResult03_SyEn a schema:ListItem ; schema:name "Learning result  SyEn 03" ; schema:position 3 ; schema:description "Sie beurteilen die Leistungsfähigkeiten verschiedener Hardware-Plattformen und sind in der Lage, Syntheseergebnisse bis auf der Systemebene zu entwickeln und Verhaltensanalysen durchzuführen.  "@de ; schema:additionalType module:SubjectMatterCompetence , module:BloomTax_Analyze .</v>
      </c>
      <c r="M252" t="s">
        <v>895</v>
      </c>
    </row>
    <row r="253" spans="1:13" x14ac:dyDescent="0.35">
      <c r="A253" s="11" t="str">
        <f t="shared" si="19"/>
        <v>module:WBSM</v>
      </c>
      <c r="B253" s="4" t="s">
        <v>78</v>
      </c>
      <c r="C253" s="4">
        <v>1</v>
      </c>
      <c r="D253" s="4" t="str">
        <f t="shared" si="17"/>
        <v>01</v>
      </c>
      <c r="E253" s="25" t="s">
        <v>725</v>
      </c>
      <c r="F253" t="s">
        <v>1808</v>
      </c>
      <c r="G253" t="str">
        <f t="shared" si="15"/>
        <v xml:space="preserve">module:WBSM module:about_LResults module:LResults_WBSM . module:LResults_WBSM a schema:ItemList ; schema:identifier "Results" ; schema:name "Lernergebnisse WBSM" ; schema:itemListElement module:LResult01_WBSM . module:LResult01_WBSM a schema:ListItem ; schema:name "Learning result  WBSM 01" ; schema:position 1 ; schema:description "Die Studierenden kennen und verstehen die Grundlagen der Wissensverarbeitung und Künstlichen Intelligenz (KI) und ihrer praktischen Anwendungen zum Aufbau wissensbasierter Systeme in der Medizin. "@de ; schema:additionalType </v>
      </c>
      <c r="H253" s="18" t="s">
        <v>1062</v>
      </c>
      <c r="I253" s="18" t="s">
        <v>1064</v>
      </c>
      <c r="J253" t="str">
        <f t="shared" si="18"/>
        <v>module:SubjectMatterCompetence , module:BloomTax_Understand .</v>
      </c>
      <c r="K253" t="s">
        <v>895</v>
      </c>
      <c r="L253" t="str">
        <f t="shared" si="16"/>
        <v>module:WBSM module:about_LResults module:LResults_WBSM . module:LResults_WBSM a schema:ItemList ; schema:identifier "Results" ; schema:name "Lernergebnisse WBSM" ; schema:itemListElement module:LResult01_WBSM . module:LResult01_WBSM a schema:ListItem ; schema:name "Learning result  WBSM 01" ; schema:position 1 ; schema:description "Die Studierenden kennen und verstehen die Grundlagen der Wissensverarbeitung und Künstlichen Intelligenz (KI) und ihrer praktischen Anwendungen zum Aufbau wissensbasierter Systeme in der Medizin. "@de ; schema:additionalType module:SubjectMatterCompetence , module:BloomTax_Understand .</v>
      </c>
      <c r="M253" t="s">
        <v>895</v>
      </c>
    </row>
    <row r="254" spans="1:13" x14ac:dyDescent="0.35">
      <c r="A254" s="11" t="str">
        <f t="shared" si="19"/>
        <v>module:WBSM</v>
      </c>
      <c r="B254" s="4" t="s">
        <v>78</v>
      </c>
      <c r="C254" s="4">
        <v>2</v>
      </c>
      <c r="D254" s="4" t="str">
        <f t="shared" si="17"/>
        <v>02</v>
      </c>
      <c r="E254" s="25" t="s">
        <v>725</v>
      </c>
      <c r="F254" t="s">
        <v>1809</v>
      </c>
      <c r="G254" t="str">
        <f t="shared" si="15"/>
        <v xml:space="preserve">module:WBSM module:about_LResults module:LResults_WBSM . module:LResults_WBSM a schema:ItemList ; schema:identifier "Results" ; schema:name "Lernergebnisse WBSM" ; schema:itemListElement module:LResult02_WBSM . module:LResult02_WBSM a schema:ListItem ; schema:name "Learning result  WBSM 02" ; schema:position 2 ; schema:description "Dazu gehört das Kennen und Beurteilen von Einsatzmöglichkeiten für KISysteme in der Medizin. "@de ; schema:additionalType </v>
      </c>
      <c r="H254" s="18" t="s">
        <v>1062</v>
      </c>
      <c r="I254" s="18" t="s">
        <v>1299</v>
      </c>
      <c r="J254" t="str">
        <f t="shared" si="18"/>
        <v>module:SubjectMatterCompetence , module:BloomTax_Evaluate .</v>
      </c>
      <c r="K254" t="s">
        <v>895</v>
      </c>
      <c r="L254" t="str">
        <f t="shared" si="16"/>
        <v>module:WBSM module:about_LResults module:LResults_WBSM . module:LResults_WBSM a schema:ItemList ; schema:identifier "Results" ; schema:name "Lernergebnisse WBSM" ; schema:itemListElement module:LResult02_WBSM . module:LResult02_WBSM a schema:ListItem ; schema:name "Learning result  WBSM 02" ; schema:position 2 ; schema:description "Dazu gehört das Kennen und Beurteilen von Einsatzmöglichkeiten für KISysteme in der Medizin. "@de ; schema:additionalType module:SubjectMatterCompetence , module:BloomTax_Evaluate .</v>
      </c>
      <c r="M254" t="s">
        <v>895</v>
      </c>
    </row>
    <row r="255" spans="1:13" x14ac:dyDescent="0.35">
      <c r="A255" s="11" t="str">
        <f t="shared" si="19"/>
        <v>module:WBSM</v>
      </c>
      <c r="B255" s="4" t="s">
        <v>78</v>
      </c>
      <c r="C255" s="4">
        <v>3</v>
      </c>
      <c r="D255" s="4" t="str">
        <f t="shared" si="17"/>
        <v>03</v>
      </c>
      <c r="E255" s="25" t="s">
        <v>725</v>
      </c>
      <c r="F255" t="s">
        <v>1810</v>
      </c>
      <c r="G255" t="str">
        <f t="shared" si="15"/>
        <v xml:space="preserve">module:WBSM module:about_LResults module:LResults_WBSM . module:LResults_WBSM a schema:ItemList ; schema:identifier "Results" ; schema:name "Lernergebnisse WBSM" ; schema:itemListElement module:LResult03_WBSM . module:LResult03_WBSM a schema:ListItem ; schema:name "Learning result  WBSM 03" ; schema:position 3 ; schema:description "Sie besitzen die Fähigkeit, entsprechende Verfahren und Algorithmen anzuwenden, zu konstruieren und zu implementieren sowie deren Leistungsfähigkeit abzuschätzen und zu beurteilen.  "@de ; schema:additionalType </v>
      </c>
      <c r="H255" s="18" t="s">
        <v>1062</v>
      </c>
      <c r="I255" s="18" t="s">
        <v>1066</v>
      </c>
      <c r="J255" t="str">
        <f t="shared" si="18"/>
        <v>module:SubjectMatterCompetence , module:BloomTax_Apply .</v>
      </c>
      <c r="K255" t="s">
        <v>895</v>
      </c>
      <c r="L255" t="str">
        <f t="shared" si="16"/>
        <v>module:WBSM module:about_LResults module:LResults_WBSM . module:LResults_WBSM a schema:ItemList ; schema:identifier "Results" ; schema:name "Lernergebnisse WBSM" ; schema:itemListElement module:LResult03_WBSM . module:LResult03_WBSM a schema:ListItem ; schema:name "Learning result  WBSM 03" ; schema:position 3 ; schema:description "Sie besitzen die Fähigkeit, entsprechende Verfahren und Algorithmen anzuwenden, zu konstruieren und zu implementieren sowie deren Leistungsfähigkeit abzuschätzen und zu beurteilen.  "@de ; schema:additionalType module:SubjectMatterCompetence , module:BloomTax_Apply .</v>
      </c>
      <c r="M255" t="s">
        <v>895</v>
      </c>
    </row>
    <row r="256" spans="1:13" x14ac:dyDescent="0.35">
      <c r="A256" s="11" t="str">
        <f t="shared" si="19"/>
        <v>module:SG1B</v>
      </c>
      <c r="B256" s="4" t="s">
        <v>68</v>
      </c>
      <c r="C256" s="4">
        <v>1</v>
      </c>
      <c r="D256" s="4" t="str">
        <f t="shared" si="17"/>
        <v>01</v>
      </c>
      <c r="E256" s="25" t="s">
        <v>725</v>
      </c>
      <c r="F256" t="s">
        <v>1816</v>
      </c>
      <c r="G256" t="str">
        <f t="shared" si="15"/>
        <v xml:space="preserve">module:SG1B module:about_LResults module:LResults_SG1B . module:LResults_SG1B a schema:ItemList ; schema:identifier "Results" ; schema:name "Lernergebnisse SG1B" ; schema:itemListElement module:LResult01_SG1B . module:LResult01_SG1B a schema:ListItem ; schema:name "Learning result  SG1B 01" ; schema:position 1 ; schema:description "Die Studierenden verfügen über ein Grundlagenwissen über zentrale Entscheidungsfelder der Betriebswirtschaftslehre."@de ; schema:additionalType </v>
      </c>
      <c r="H256" s="18" t="s">
        <v>1062</v>
      </c>
      <c r="I256" s="18" t="s">
        <v>1065</v>
      </c>
      <c r="J256" t="str">
        <f t="shared" si="18"/>
        <v>module:SubjectMatterCompetence , module:BloomTax_Remember .</v>
      </c>
      <c r="K256" t="s">
        <v>895</v>
      </c>
      <c r="L256" t="str">
        <f t="shared" si="16"/>
        <v>module:SG1B module:about_LResults module:LResults_SG1B . module:LResults_SG1B a schema:ItemList ; schema:identifier "Results" ; schema:name "Lernergebnisse SG1B" ; schema:itemListElement module:LResult01_SG1B . module:LResult01_SG1B a schema:ListItem ; schema:name "Learning result  SG1B 01" ; schema:position 1 ; schema:description "Die Studierenden verfügen über ein Grundlagenwissen über zentrale Entscheidungsfelder der Betriebswirtschaftslehre."@de ; schema:additionalType module:SubjectMatterCompetence , module:BloomTax_Remember .</v>
      </c>
      <c r="M256" t="s">
        <v>895</v>
      </c>
    </row>
    <row r="257" spans="1:13" x14ac:dyDescent="0.35">
      <c r="A257" s="11" t="str">
        <f t="shared" si="19"/>
        <v>module:SG1B</v>
      </c>
      <c r="B257" s="4" t="s">
        <v>68</v>
      </c>
      <c r="C257" s="4">
        <v>2</v>
      </c>
      <c r="D257" s="4" t="str">
        <f t="shared" si="17"/>
        <v>02</v>
      </c>
      <c r="E257" s="25" t="s">
        <v>725</v>
      </c>
      <c r="F257" t="s">
        <v>1817</v>
      </c>
      <c r="G257" t="str">
        <f t="shared" si="15"/>
        <v xml:space="preserve">module:SG1B module:about_LResults module:LResults_SG1B . module:LResults_SG1B a schema:ItemList ; schema:identifier "Results" ; schema:name "Lernergebnisse SG1B" ; schema:itemListElement module:LResult02_SG1B . module:LResult02_SG1B a schema:ListItem ; schema:name "Learning result  SG1B 02" ; schema:position 2 ; schema:description "Sie sind in der Lage, grundlegende betriebswirtschaftliche Entscheidungen zu fällen und zu bewerten.  "@de ; schema:additionalType </v>
      </c>
      <c r="H257" s="18" t="s">
        <v>1062</v>
      </c>
      <c r="I257" s="18" t="s">
        <v>1064</v>
      </c>
      <c r="J257" t="str">
        <f t="shared" si="18"/>
        <v>module:SubjectMatterCompetence , module:BloomTax_Understand .</v>
      </c>
      <c r="K257" t="s">
        <v>895</v>
      </c>
      <c r="L257" t="str">
        <f t="shared" si="16"/>
        <v>module:SG1B module:about_LResults module:LResults_SG1B . module:LResults_SG1B a schema:ItemList ; schema:identifier "Results" ; schema:name "Lernergebnisse SG1B" ; schema:itemListElement module:LResult02_SG1B . module:LResult02_SG1B a schema:ListItem ; schema:name "Learning result  SG1B 02" ; schema:position 2 ; schema:description "Sie sind in der Lage, grundlegende betriebswirtschaftliche Entscheidungen zu fällen und zu bewerten.  "@de ; schema:additionalType module:SubjectMatterCompetence , module:BloomTax_Understand .</v>
      </c>
      <c r="M257" t="s">
        <v>895</v>
      </c>
    </row>
    <row r="258" spans="1:13" x14ac:dyDescent="0.35">
      <c r="A258" s="11" t="str">
        <f t="shared" si="19"/>
        <v>module:SG2I</v>
      </c>
      <c r="B258" s="4" t="s">
        <v>56</v>
      </c>
      <c r="C258" s="4">
        <v>1</v>
      </c>
      <c r="D258" s="4" t="str">
        <f t="shared" si="17"/>
        <v>01</v>
      </c>
      <c r="E258" s="25" t="s">
        <v>725</v>
      </c>
      <c r="F258" t="s">
        <v>1821</v>
      </c>
      <c r="G258" t="str">
        <f t="shared" si="15"/>
        <v xml:space="preserve">module:SG2I module:about_LResults module:LResults_SG2I . module:LResults_SG2I a schema:ItemList ; schema:identifier "Results" ; schema:name "Lernergebnisse SG2I" ; schema:itemListElement module:LResult01_SG2I . module:LResult01_SG2I a schema:ListItem ; schema:name "Learning result  SG2I 01" ; schema:position 1 ; schema:description "Begreifen der Auswirkungen der Informationstechnologie auf unsere Gesellschaft an Hand einzelner Themen aus den unterschiedlichsten Bereichen unserer Gesellschaft."@de ; schema:additionalType </v>
      </c>
      <c r="H258" s="18" t="s">
        <v>1062</v>
      </c>
      <c r="I258" s="18" t="s">
        <v>1064</v>
      </c>
      <c r="J258" t="str">
        <f t="shared" si="18"/>
        <v>module:SubjectMatterCompetence , module:BloomTax_Understand .</v>
      </c>
      <c r="K258" t="s">
        <v>895</v>
      </c>
      <c r="L258" t="str">
        <f t="shared" si="16"/>
        <v>module:SG2I module:about_LResults module:LResults_SG2I . module:LResults_SG2I a schema:ItemList ; schema:identifier "Results" ; schema:name "Lernergebnisse SG2I" ; schema:itemListElement module:LResult01_SG2I . module:LResult01_SG2I a schema:ListItem ; schema:name "Learning result  SG2I 01" ; schema:position 1 ; schema:description "Begreifen der Auswirkungen der Informationstechnologie auf unsere Gesellschaft an Hand einzelner Themen aus den unterschiedlichsten Bereichen unserer Gesellschaft."@de ; schema:additionalType module:SubjectMatterCompetence , module:BloomTax_Understand .</v>
      </c>
      <c r="M258" t="s">
        <v>895</v>
      </c>
    </row>
    <row r="259" spans="1:13" x14ac:dyDescent="0.35">
      <c r="A259" s="11" t="str">
        <f t="shared" si="19"/>
        <v>module:SG2I</v>
      </c>
      <c r="B259" s="4" t="s">
        <v>56</v>
      </c>
      <c r="C259" s="4">
        <v>2</v>
      </c>
      <c r="D259" s="4" t="str">
        <f t="shared" si="17"/>
        <v>02</v>
      </c>
      <c r="E259" s="25" t="s">
        <v>725</v>
      </c>
      <c r="F259" t="s">
        <v>1822</v>
      </c>
      <c r="G259" t="str">
        <f t="shared" ref="G259:G273" si="20">_xlfn.CONCAT(A259," module:about_LResults module:LResults_",B259," . module:LResults_",B259," a schema:ItemList ; schema:identifier ",E259,"Results",E259," ; schema:name ",E259,"Lernergebnisse ",B259,E259," ; schema:itemListElement module:LResult",D259,"_",B259," . module:LResult",D259,"_",B259," a schema:ListItem ; schema:name ",E259,"Learning result  ",B259," ",D259,E259," ; schema:position ",C259," ; schema:description ",E259,F259,E259,"@de ; schema:additionalType ")</f>
        <v xml:space="preserve">module:SG2I module:about_LResults module:LResults_SG2I . module:LResults_SG2I a schema:ItemList ; schema:identifier "Results" ; schema:name "Lernergebnisse SG2I" ; schema:itemListElement module:LResult02_SG2I . module:LResult02_SG2I a schema:ListItem ; schema:name "Learning result  SG2I 02" ; schema:position 2 ; schema:description "Das Lernziel dieser Veranstaltung lässt sich sehr gut mit den Worten von Margaret Miller beschreiben: They begin to see that the impact of technology on society is more complex than they had previously realized. (Miller, p. 5)."@de ; schema:additionalType </v>
      </c>
      <c r="H259" s="18" t="s">
        <v>1062</v>
      </c>
      <c r="I259" s="18" t="s">
        <v>1064</v>
      </c>
      <c r="J259" t="str">
        <f t="shared" si="18"/>
        <v>module:SubjectMatterCompetence , module:BloomTax_Understand .</v>
      </c>
      <c r="K259" t="s">
        <v>895</v>
      </c>
      <c r="L259" t="str">
        <f t="shared" ref="L259:L273" si="21">_xlfn.CONCAT(G259,J259)</f>
        <v>module:SG2I module:about_LResults module:LResults_SG2I . module:LResults_SG2I a schema:ItemList ; schema:identifier "Results" ; schema:name "Lernergebnisse SG2I" ; schema:itemListElement module:LResult02_SG2I . module:LResult02_SG2I a schema:ListItem ; schema:name "Learning result  SG2I 02" ; schema:position 2 ; schema:description "Das Lernziel dieser Veranstaltung lässt sich sehr gut mit den Worten von Margaret Miller beschreiben: They begin to see that the impact of technology on society is more complex than they had previously realized. (Miller, p. 5)."@de ; schema:additionalType module:SubjectMatterCompetence , module:BloomTax_Understand .</v>
      </c>
      <c r="M259" t="s">
        <v>895</v>
      </c>
    </row>
    <row r="260" spans="1:13" x14ac:dyDescent="0.35">
      <c r="A260" s="11" t="str">
        <f t="shared" si="19"/>
        <v>module:SG2I</v>
      </c>
      <c r="B260" s="4" t="s">
        <v>56</v>
      </c>
      <c r="C260" s="4">
        <v>3</v>
      </c>
      <c r="D260" s="4" t="str">
        <f t="shared" si="17"/>
        <v>03</v>
      </c>
      <c r="E260" s="25" t="s">
        <v>725</v>
      </c>
      <c r="F260" t="s">
        <v>1823</v>
      </c>
      <c r="G260" t="str">
        <f t="shared" si="20"/>
        <v xml:space="preserve">module:SG2I module:about_LResults module:LResults_SG2I . module:LResults_SG2I a schema:ItemList ; schema:identifier "Results" ; schema:name "Lernergebnisse SG2I" ; schema:itemListElement module:LResult03_SG2I . module:LResult03_SG2I a schema:ListItem ; schema:name "Learning result  SG2I 03" ; schema:position 3 ; schema:description "Die Studierenden sind in der Lage, differenziert an konkreten Beispielen die Herausforderungen beim Einsatz moderner Informationstechnologien in der modernen Industriegesellschaft zu beschreiben, zu analysieren und zu beurteilen. "@de ; schema:additionalType </v>
      </c>
      <c r="H260" s="18" t="s">
        <v>1062</v>
      </c>
      <c r="I260" s="18" t="s">
        <v>1066</v>
      </c>
      <c r="J260" t="str">
        <f t="shared" si="18"/>
        <v>module:SubjectMatterCompetence , module:BloomTax_Apply .</v>
      </c>
      <c r="K260" t="s">
        <v>895</v>
      </c>
      <c r="L260" t="str">
        <f t="shared" si="21"/>
        <v>module:SG2I module:about_LResults module:LResults_SG2I . module:LResults_SG2I a schema:ItemList ; schema:identifier "Results" ; schema:name "Lernergebnisse SG2I" ; schema:itemListElement module:LResult03_SG2I . module:LResult03_SG2I a schema:ListItem ; schema:name "Learning result  SG2I 03" ; schema:position 3 ; schema:description "Die Studierenden sind in der Lage, differenziert an konkreten Beispielen die Herausforderungen beim Einsatz moderner Informationstechnologien in der modernen Industriegesellschaft zu beschreiben, zu analysieren und zu beurteilen. "@de ; schema:additionalType module:SubjectMatterCompetence , module:BloomTax_Apply .</v>
      </c>
      <c r="M260" t="s">
        <v>895</v>
      </c>
    </row>
    <row r="261" spans="1:13" x14ac:dyDescent="0.35">
      <c r="A261" s="11" t="str">
        <f t="shared" si="19"/>
        <v>module:SG2R</v>
      </c>
      <c r="B261" s="4" t="s">
        <v>47</v>
      </c>
      <c r="C261" s="4">
        <v>1</v>
      </c>
      <c r="D261" s="4" t="str">
        <f t="shared" ref="D261:D273" si="22">IF(C261&lt;10,_xlfn.CONCAT(0,C261),C261)</f>
        <v>01</v>
      </c>
      <c r="E261" s="25" t="s">
        <v>725</v>
      </c>
      <c r="F261" t="s">
        <v>1827</v>
      </c>
      <c r="G261" t="str">
        <f t="shared" si="20"/>
        <v xml:space="preserve">module:SG2R module:about_LResults module:LResults_SG2R . module:LResults_SG2R a schema:ItemList ; schema:identifier "Results" ; schema:name "Lernergebnisse SG2R" ; schema:itemListElement module:LResult01_SG2R . module:LResult01_SG2R a schema:ListItem ; schema:name "Learning result  SG2R 01" ; schema:position 1 ; schema:description "Die Studierenden verstehen die Grundlagen des deutschen Rechtssystems."@de ; schema:additionalType </v>
      </c>
      <c r="H261" s="18" t="s">
        <v>1062</v>
      </c>
      <c r="I261" s="18" t="s">
        <v>1064</v>
      </c>
      <c r="J261" t="str">
        <f t="shared" si="18"/>
        <v>module:SubjectMatterCompetence , module:BloomTax_Understand .</v>
      </c>
      <c r="K261" t="s">
        <v>895</v>
      </c>
      <c r="L261" t="str">
        <f t="shared" si="21"/>
        <v>module:SG2R module:about_LResults module:LResults_SG2R . module:LResults_SG2R a schema:ItemList ; schema:identifier "Results" ; schema:name "Lernergebnisse SG2R" ; schema:itemListElement module:LResult01_SG2R . module:LResult01_SG2R a schema:ListItem ; schema:name "Learning result  SG2R 01" ; schema:position 1 ; schema:description "Die Studierenden verstehen die Grundlagen des deutschen Rechtssystems."@de ; schema:additionalType module:SubjectMatterCompetence , module:BloomTax_Understand .</v>
      </c>
      <c r="M261" t="s">
        <v>895</v>
      </c>
    </row>
    <row r="262" spans="1:13" x14ac:dyDescent="0.35">
      <c r="A262" s="11" t="str">
        <f t="shared" si="19"/>
        <v>module:SG2R</v>
      </c>
      <c r="B262" s="4" t="s">
        <v>47</v>
      </c>
      <c r="C262" s="4">
        <v>2</v>
      </c>
      <c r="D262" s="4" t="str">
        <f t="shared" si="22"/>
        <v>02</v>
      </c>
      <c r="E262" s="25" t="s">
        <v>725</v>
      </c>
      <c r="F262" t="s">
        <v>1828</v>
      </c>
      <c r="G262" t="str">
        <f t="shared" si="20"/>
        <v xml:space="preserve">module:SG2R module:about_LResults module:LResults_SG2R . module:LResults_SG2R a schema:ItemList ; schema:identifier "Results" ; schema:name "Lernergebnisse SG2R" ; schema:itemListElement module:LResult02_SG2R . module:LResult02_SG2R a schema:ListItem ; schema:name "Learning result  SG2R 02" ; schema:position 2 ; schema:description "Sie kennen die für ihre weitere Berufstätigkeit maßgeblichen Grundzüge des Vertrags- und Haftungsrechts."@de ; schema:additionalType </v>
      </c>
      <c r="H262" s="18" t="s">
        <v>1062</v>
      </c>
      <c r="I262" s="18" t="s">
        <v>1065</v>
      </c>
      <c r="J262" t="str">
        <f t="shared" si="18"/>
        <v>module:SubjectMatterCompetence , module:BloomTax_Remember .</v>
      </c>
      <c r="K262" t="s">
        <v>895</v>
      </c>
      <c r="L262" t="str">
        <f t="shared" si="21"/>
        <v>module:SG2R module:about_LResults module:LResults_SG2R . module:LResults_SG2R a schema:ItemList ; schema:identifier "Results" ; schema:name "Lernergebnisse SG2R" ; schema:itemListElement module:LResult02_SG2R . module:LResult02_SG2R a schema:ListItem ; schema:name "Learning result  SG2R 02" ; schema:position 2 ; schema:description "Sie kennen die für ihre weitere Berufstätigkeit maßgeblichen Grundzüge des Vertrags- und Haftungsrechts."@de ; schema:additionalType module:SubjectMatterCompetence , module:BloomTax_Remember .</v>
      </c>
      <c r="M262" t="s">
        <v>895</v>
      </c>
    </row>
    <row r="263" spans="1:13" x14ac:dyDescent="0.35">
      <c r="A263" s="11" t="str">
        <f t="shared" si="19"/>
        <v>module:SG2R</v>
      </c>
      <c r="B263" s="4" t="s">
        <v>47</v>
      </c>
      <c r="C263" s="4">
        <v>3</v>
      </c>
      <c r="D263" s="4" t="str">
        <f t="shared" si="22"/>
        <v>03</v>
      </c>
      <c r="E263" s="25" t="s">
        <v>725</v>
      </c>
      <c r="F263" t="s">
        <v>1829</v>
      </c>
      <c r="G263" t="str">
        <f t="shared" si="20"/>
        <v xml:space="preserve">module:SG2R module:about_LResults module:LResults_SG2R . module:LResults_SG2R a schema:ItemList ; schema:identifier "Results" ; schema:name "Lernergebnisse SG2R" ; schema:itemListElement module:LResult03_SG2R . module:LResult03_SG2R a schema:ListItem ; schema:name "Learning result  SG2R 03" ; schema:position 3 ; schema:description "Die Studierenden erkennen Kernfragen des Arbeits- und Gesellschaftsrechts."@de ; schema:additionalType </v>
      </c>
      <c r="H263" s="18" t="s">
        <v>1062</v>
      </c>
      <c r="I263" s="18" t="s">
        <v>1064</v>
      </c>
      <c r="J263" t="str">
        <f t="shared" si="18"/>
        <v>module:SubjectMatterCompetence , module:BloomTax_Understand .</v>
      </c>
      <c r="K263" t="s">
        <v>895</v>
      </c>
      <c r="L263" t="str">
        <f t="shared" si="21"/>
        <v>module:SG2R module:about_LResults module:LResults_SG2R . module:LResults_SG2R a schema:ItemList ; schema:identifier "Results" ; schema:name "Lernergebnisse SG2R" ; schema:itemListElement module:LResult03_SG2R . module:LResult03_SG2R a schema:ListItem ; schema:name "Learning result  SG2R 03" ; schema:position 3 ; schema:description "Die Studierenden erkennen Kernfragen des Arbeits- und Gesellschaftsrechts."@de ; schema:additionalType module:SubjectMatterCompetence , module:BloomTax_Understand .</v>
      </c>
      <c r="M263" t="s">
        <v>895</v>
      </c>
    </row>
    <row r="264" spans="1:13" x14ac:dyDescent="0.35">
      <c r="A264" s="11" t="str">
        <f t="shared" si="19"/>
        <v>module:BPPr</v>
      </c>
      <c r="B264" s="4" t="s">
        <v>35</v>
      </c>
      <c r="C264" s="4">
        <v>1</v>
      </c>
      <c r="D264" s="4" t="str">
        <f t="shared" si="22"/>
        <v>01</v>
      </c>
      <c r="E264" s="25" t="s">
        <v>725</v>
      </c>
      <c r="F264" t="s">
        <v>1832</v>
      </c>
      <c r="G264" t="str">
        <f t="shared" si="20"/>
        <v xml:space="preserve">module:BPPr module:about_LResults module:LResults_BPPr . module:LResults_BPPr a schema:ItemList ; schema:identifier "Results" ; schema:name "Lernergebnisse BPPr" ; schema:itemListElement module:LResult01_BPPr . module:LResult01_BPPr a schema:ListItem ; schema:name "Learning result  BPPr 01" ; schema:position 1 ; schema:description "Die Studierenden sind in der Lage, die im Studium erworbenen Kenntnisse auf betriebliche Problemstellungen bzw. den Erwerb fachspezifischen Könnens anzuwenden."@de ; schema:additionalType </v>
      </c>
      <c r="H264" s="18" t="s">
        <v>1062</v>
      </c>
      <c r="I264" s="18" t="s">
        <v>1066</v>
      </c>
      <c r="J264" t="str">
        <f t="shared" si="18"/>
        <v>module:SubjectMatterCompetence , module:BloomTax_Apply .</v>
      </c>
      <c r="K264" t="s">
        <v>895</v>
      </c>
      <c r="L264" t="str">
        <f t="shared" si="21"/>
        <v>module:BPPr module:about_LResults module:LResults_BPPr . module:LResults_BPPr a schema:ItemList ; schema:identifier "Results" ; schema:name "Lernergebnisse BPPr" ; schema:itemListElement module:LResult01_BPPr . module:LResult01_BPPr a schema:ListItem ; schema:name "Learning result  BPPr 01" ; schema:position 1 ; schema:description "Die Studierenden sind in der Lage, die im Studium erworbenen Kenntnisse auf betriebliche Problemstellungen bzw. den Erwerb fachspezifischen Könnens anzuwenden."@de ; schema:additionalType module:SubjectMatterCompetence , module:BloomTax_Apply .</v>
      </c>
      <c r="M264" t="s">
        <v>895</v>
      </c>
    </row>
    <row r="265" spans="1:13" x14ac:dyDescent="0.35">
      <c r="A265" s="11" t="str">
        <f t="shared" si="19"/>
        <v>module:BPPr</v>
      </c>
      <c r="B265" s="4" t="s">
        <v>35</v>
      </c>
      <c r="C265" s="4">
        <v>2</v>
      </c>
      <c r="D265" s="4" t="str">
        <f t="shared" si="22"/>
        <v>02</v>
      </c>
      <c r="E265" s="25" t="s">
        <v>725</v>
      </c>
      <c r="F265" t="s">
        <v>1833</v>
      </c>
      <c r="G265" t="str">
        <f t="shared" si="20"/>
        <v xml:space="preserve">module:BPPr module:about_LResults module:LResults_BPPr . module:LResults_BPPr a schema:ItemList ; schema:identifier "Results" ; schema:name "Lernergebnisse BPPr" ; schema:itemListElement module:LResult02_BPPr . module:LResult02_BPPr a schema:ListItem ; schema:name "Learning result  BPPr 02" ; schema:position 2 ; schema:description "Sie beherrschen Arbeitsmethoden für das fachspezifische praktische Erschließen der Aufgaben aus ihren künftigen beruflichen Tätigkeitsfeldern."@de ; schema:additionalType </v>
      </c>
      <c r="H265" s="18" t="s">
        <v>1062</v>
      </c>
      <c r="I265" s="18" t="s">
        <v>1066</v>
      </c>
      <c r="J265" t="str">
        <f t="shared" si="18"/>
        <v>module:SubjectMatterCompetence , module:BloomTax_Apply .</v>
      </c>
      <c r="K265" t="s">
        <v>895</v>
      </c>
      <c r="L265" t="str">
        <f t="shared" si="21"/>
        <v>module:BPPr module:about_LResults module:LResults_BPPr . module:LResults_BPPr a schema:ItemList ; schema:identifier "Results" ; schema:name "Lernergebnisse BPPr" ; schema:itemListElement module:LResult02_BPPr . module:LResult02_BPPr a schema:ListItem ; schema:name "Learning result  BPPr 02" ; schema:position 2 ; schema:description "Sie beherrschen Arbeitsmethoden für das fachspezifische praktische Erschließen der Aufgaben aus ihren künftigen beruflichen Tätigkeitsfeldern."@de ; schema:additionalType module:SubjectMatterCompetence , module:BloomTax_Apply .</v>
      </c>
      <c r="M265" t="s">
        <v>895</v>
      </c>
    </row>
    <row r="266" spans="1:13" x14ac:dyDescent="0.35">
      <c r="A266" s="11" t="str">
        <f t="shared" si="19"/>
        <v>module:BPPr</v>
      </c>
      <c r="B266" s="4" t="s">
        <v>35</v>
      </c>
      <c r="C266" s="4">
        <v>3</v>
      </c>
      <c r="D266" s="4" t="str">
        <f t="shared" si="22"/>
        <v>03</v>
      </c>
      <c r="E266" s="25" t="s">
        <v>725</v>
      </c>
      <c r="F266" t="s">
        <v>1834</v>
      </c>
      <c r="G266" t="str">
        <f t="shared" si="20"/>
        <v xml:space="preserve">module:BPPr module:about_LResults module:LResults_BPPr . module:LResults_BPPr a schema:ItemList ; schema:identifier "Results" ; schema:name "Lernergebnisse BPPr" ; schema:itemListElement module:LResult03_BPPr . module:LResult03_BPPr a schema:ListItem ; schema:name "Learning result  BPPr 03" ; schema:position 3 ; schema:description "Mit dem Praxisseminar sind sie in der Lage, die Ergebnisse des Praxisprojekts dem fachlichen Auditorium zu vermitteln."@de ; schema:additionalType </v>
      </c>
      <c r="H266" s="18" t="s">
        <v>1063</v>
      </c>
      <c r="J266" t="str">
        <f t="shared" si="18"/>
        <v>module:SelfCompetence .</v>
      </c>
      <c r="K266" t="s">
        <v>895</v>
      </c>
      <c r="L266" t="str">
        <f t="shared" si="21"/>
        <v>module:BPPr module:about_LResults module:LResults_BPPr . module:LResults_BPPr a schema:ItemList ; schema:identifier "Results" ; schema:name "Lernergebnisse BPPr" ; schema:itemListElement module:LResult03_BPPr . module:LResult03_BPPr a schema:ListItem ; schema:name "Learning result  BPPr 03" ; schema:position 3 ; schema:description "Mit dem Praxisseminar sind sie in der Lage, die Ergebnisse des Praxisprojekts dem fachlichen Auditorium zu vermitteln."@de ; schema:additionalType module:SelfCompetence .</v>
      </c>
      <c r="M266" t="s">
        <v>895</v>
      </c>
    </row>
    <row r="267" spans="1:13" x14ac:dyDescent="0.35">
      <c r="A267" s="11" t="str">
        <f t="shared" si="19"/>
        <v>module:BPPr</v>
      </c>
      <c r="B267" s="4" t="s">
        <v>35</v>
      </c>
      <c r="C267" s="4">
        <v>4</v>
      </c>
      <c r="D267" s="4" t="str">
        <f t="shared" si="22"/>
        <v>04</v>
      </c>
      <c r="E267" s="25" t="s">
        <v>725</v>
      </c>
      <c r="F267" t="s">
        <v>1835</v>
      </c>
      <c r="G267" t="str">
        <f t="shared" si="20"/>
        <v xml:space="preserve">module:BPPr module:about_LResults module:LResults_BPPr . module:LResults_BPPr a schema:ItemList ; schema:identifier "Results" ; schema:name "Lernergebnisse BPPr" ; schema:itemListElement module:LResult04_BPPr . module:LResult04_BPPr a schema:ListItem ; schema:name "Learning result  BPPr 04" ; schema:position 4 ; schema:description "Sie verstehen es, ihre Ergebnisse auf unterschiedlichem Abstraktionsniveau in kürzeren oder ausführlichen Berichten vorzustellen und ihren Kommilitonen sowie dem Kollegium des Studiengangs Informatik zu vermitteln."@de ; schema:additionalType </v>
      </c>
      <c r="H267" s="18" t="s">
        <v>1063</v>
      </c>
      <c r="J267" t="str">
        <f t="shared" ref="J267:J268" si="23">IF(H267="Selbst","module:SelfCompetence .",IF(H267="Sozial","module:SocialCompetence .",_xlfn.CONCAT("module:SubjectMatterCompetence , module:BloomTax_",I267," .")))</f>
        <v>module:SelfCompetence .</v>
      </c>
      <c r="K267" t="s">
        <v>895</v>
      </c>
      <c r="L267" t="str">
        <f t="shared" si="21"/>
        <v>module:BPPr module:about_LResults module:LResults_BPPr . module:LResults_BPPr a schema:ItemList ; schema:identifier "Results" ; schema:name "Lernergebnisse BPPr" ; schema:itemListElement module:LResult04_BPPr . module:LResult04_BPPr a schema:ListItem ; schema:name "Learning result  BPPr 04" ; schema:position 4 ; schema:description "Sie verstehen es, ihre Ergebnisse auf unterschiedlichem Abstraktionsniveau in kürzeren oder ausführlichen Berichten vorzustellen und ihren Kommilitonen sowie dem Kollegium des Studiengangs Informatik zu vermitteln."@de ; schema:additionalType module:SelfCompetence .</v>
      </c>
      <c r="M267" t="s">
        <v>895</v>
      </c>
    </row>
    <row r="268" spans="1:13" x14ac:dyDescent="0.35">
      <c r="A268" s="11" t="str">
        <f t="shared" si="19"/>
        <v>module:BaSe</v>
      </c>
      <c r="B268" s="4" t="s">
        <v>24</v>
      </c>
      <c r="C268" s="4">
        <v>1</v>
      </c>
      <c r="D268" s="4" t="str">
        <f t="shared" si="22"/>
        <v>01</v>
      </c>
      <c r="E268" s="25" t="s">
        <v>725</v>
      </c>
      <c r="F268" t="s">
        <v>1840</v>
      </c>
      <c r="G268" t="str">
        <f t="shared" si="20"/>
        <v xml:space="preserve">module:BaSe module:about_LResults module:LResults_BaSe . module:LResults_BaSe a schema:ItemList ; schema:identifier "Results" ; schema:name "Lernergebnisse BaSe" ; schema:itemListElement module:LResult01_BaSe . module:LResult01_BaSe a schema:ListItem ; schema:name "Learning result  BaSe 01" ; schema:position 1 ; schema:description "Die Studierenden wissen, wie eine wissenschaftliche Arbeit abgefasst wird."@de ; schema:additionalType </v>
      </c>
      <c r="H268" s="18" t="s">
        <v>1062</v>
      </c>
      <c r="I268" s="18" t="s">
        <v>1065</v>
      </c>
      <c r="J268" t="str">
        <f t="shared" si="23"/>
        <v>module:SubjectMatterCompetence , module:BloomTax_Remember .</v>
      </c>
      <c r="K268" t="s">
        <v>895</v>
      </c>
      <c r="L268" t="str">
        <f t="shared" si="21"/>
        <v>module:BaSe module:about_LResults module:LResults_BaSe . module:LResults_BaSe a schema:ItemList ; schema:identifier "Results" ; schema:name "Lernergebnisse BaSe" ; schema:itemListElement module:LResult01_BaSe . module:LResult01_BaSe a schema:ListItem ; schema:name "Learning result  BaSe 01" ; schema:position 1 ; schema:description "Die Studierenden wissen, wie eine wissenschaftliche Arbeit abgefasst wird."@de ; schema:additionalType module:SubjectMatterCompetence , module:BloomTax_Remember .</v>
      </c>
      <c r="M268" t="s">
        <v>895</v>
      </c>
    </row>
    <row r="269" spans="1:13" x14ac:dyDescent="0.35">
      <c r="A269" s="11" t="str">
        <f t="shared" ref="A269:A273" si="24">_xlfn.CONCAT("module:",B269)</f>
        <v>module:BaSe</v>
      </c>
      <c r="B269" s="4" t="s">
        <v>24</v>
      </c>
      <c r="C269" s="4">
        <v>2</v>
      </c>
      <c r="D269" s="4" t="str">
        <f t="shared" si="22"/>
        <v>02</v>
      </c>
      <c r="E269" s="25" t="s">
        <v>725</v>
      </c>
      <c r="F269" t="s">
        <v>1841</v>
      </c>
      <c r="G269" t="str">
        <f t="shared" si="20"/>
        <v xml:space="preserve">module:BaSe module:about_LResults module:LResults_BaSe . module:LResults_BaSe a schema:ItemList ; schema:identifier "Results" ; schema:name "Lernergebnisse BaSe" ; schema:itemListElement module:LResult02_BaSe . module:LResult02_BaSe a schema:ListItem ; schema:name "Learning result  BaSe 02" ; schema:position 2 ; schema:description "Sie sind in der Lage, die Aufgabenstellung einer Abschlussarbeit in einem Kurzvortrag vorzustellen."@de ; schema:additionalType </v>
      </c>
      <c r="H269" s="18" t="s">
        <v>1063</v>
      </c>
      <c r="J269" t="str">
        <f t="shared" ref="J269:J273" si="25">IF(H269="Selbst","module:SelfCompetence .",IF(H269="Sozial","module:SocialCompetence .",_xlfn.CONCAT("module:SubjectMatterCompetence , module:BloomTax_",I269," .")))</f>
        <v>module:SelfCompetence .</v>
      </c>
      <c r="K269" t="s">
        <v>895</v>
      </c>
      <c r="L269" t="str">
        <f t="shared" si="21"/>
        <v>module:BaSe module:about_LResults module:LResults_BaSe . module:LResults_BaSe a schema:ItemList ; schema:identifier "Results" ; schema:name "Lernergebnisse BaSe" ; schema:itemListElement module:LResult02_BaSe . module:LResult02_BaSe a schema:ListItem ; schema:name "Learning result  BaSe 02" ; schema:position 2 ; schema:description "Sie sind in der Lage, die Aufgabenstellung einer Abschlussarbeit in einem Kurzvortrag vorzustellen."@de ; schema:additionalType module:SelfCompetence .</v>
      </c>
      <c r="M269" t="s">
        <v>895</v>
      </c>
    </row>
    <row r="270" spans="1:13" x14ac:dyDescent="0.35">
      <c r="A270" s="11" t="str">
        <f t="shared" si="24"/>
        <v>module:BaSe</v>
      </c>
      <c r="B270" s="4" t="s">
        <v>24</v>
      </c>
      <c r="C270" s="4">
        <v>3</v>
      </c>
      <c r="D270" s="4" t="str">
        <f t="shared" si="22"/>
        <v>03</v>
      </c>
      <c r="E270" s="25" t="s">
        <v>725</v>
      </c>
      <c r="F270" t="s">
        <v>1842</v>
      </c>
      <c r="G270" t="str">
        <f t="shared" si="20"/>
        <v xml:space="preserve">module:BaSe module:about_LResults module:LResults_BaSe . module:LResults_BaSe a schema:ItemList ; schema:identifier "Results" ; schema:name "Lernergebnisse BaSe" ; schema:itemListElement module:LResult03_BaSe . module:LResult03_BaSe a schema:ListItem ; schema:name "Learning result  BaSe 03" ; schema:position 3 ; schema:description "Die Studierenden können wissenschaftliches in Form eines Posters darstellen."@de ; schema:additionalType </v>
      </c>
      <c r="H270" s="18" t="s">
        <v>1063</v>
      </c>
      <c r="J270" t="str">
        <f t="shared" si="25"/>
        <v>module:SelfCompetence .</v>
      </c>
      <c r="K270" t="s">
        <v>895</v>
      </c>
      <c r="L270" t="str">
        <f t="shared" si="21"/>
        <v>module:BaSe module:about_LResults module:LResults_BaSe . module:LResults_BaSe a schema:ItemList ; schema:identifier "Results" ; schema:name "Lernergebnisse BaSe" ; schema:itemListElement module:LResult03_BaSe . module:LResult03_BaSe a schema:ListItem ; schema:name "Learning result  BaSe 03" ; schema:position 3 ; schema:description "Die Studierenden können wissenschaftliches in Form eines Posters darstellen."@de ; schema:additionalType module:SelfCompetence .</v>
      </c>
      <c r="M270" t="s">
        <v>895</v>
      </c>
    </row>
    <row r="271" spans="1:13" x14ac:dyDescent="0.35">
      <c r="A271" s="11" t="str">
        <f t="shared" si="24"/>
        <v>module:BaAr</v>
      </c>
      <c r="B271" s="4" t="s">
        <v>11</v>
      </c>
      <c r="C271" s="4">
        <v>1</v>
      </c>
      <c r="D271" s="4" t="str">
        <f t="shared" si="22"/>
        <v>01</v>
      </c>
      <c r="E271" s="25" t="s">
        <v>725</v>
      </c>
      <c r="F271" t="s">
        <v>1843</v>
      </c>
      <c r="G271" t="str">
        <f t="shared" si="20"/>
        <v xml:space="preserve">module:BaAr module:about_LResults module:LResults_BaAr . module:LResults_BaAr a schema:ItemList ; schema:identifier "Results" ; schema:name "Lernergebnisse BaAr" ; schema:itemListElement module:LResult01_BaAr . module:LResult01_BaAr a schema:ListItem ; schema:name "Learning result  BaAr 01" ; schema:position 1 ; schema:description "Die Studierenden können eine für die Berufspraxis typische Fragestellung selbständig mit Hilfe wissenschaftlicher, gegebenenfalls künstlerisch-gestalterischer Methoden oder praktischer Fertigkeiten selbständig bearbeiten."@de ; schema:additionalType </v>
      </c>
      <c r="H271" s="18" t="s">
        <v>1062</v>
      </c>
      <c r="I271" s="18" t="s">
        <v>1300</v>
      </c>
      <c r="J271" t="str">
        <f t="shared" si="25"/>
        <v>module:SubjectMatterCompetence , module:BloomTax_Create .</v>
      </c>
      <c r="K271" t="s">
        <v>895</v>
      </c>
      <c r="L271" t="str">
        <f t="shared" si="21"/>
        <v>module:BaAr module:about_LResults module:LResults_BaAr . module:LResults_BaAr a schema:ItemList ; schema:identifier "Results" ; schema:name "Lernergebnisse BaAr" ; schema:itemListElement module:LResult01_BaAr . module:LResult01_BaAr a schema:ListItem ; schema:name "Learning result  BaAr 01" ; schema:position 1 ; schema:description "Die Studierenden können eine für die Berufspraxis typische Fragestellung selbständig mit Hilfe wissenschaftlicher, gegebenenfalls künstlerisch-gestalterischer Methoden oder praktischer Fertigkeiten selbständig bearbeiten."@de ; schema:additionalType module:SubjectMatterCompetence , module:BloomTax_Create .</v>
      </c>
      <c r="M271" t="s">
        <v>895</v>
      </c>
    </row>
    <row r="272" spans="1:13" x14ac:dyDescent="0.35">
      <c r="A272" s="11" t="str">
        <f t="shared" si="24"/>
        <v>module:BaAr</v>
      </c>
      <c r="B272" s="4" t="s">
        <v>11</v>
      </c>
      <c r="C272" s="4">
        <v>2</v>
      </c>
      <c r="D272" s="4" t="str">
        <f t="shared" si="22"/>
        <v>02</v>
      </c>
      <c r="E272" s="25" t="s">
        <v>725</v>
      </c>
      <c r="F272" t="s">
        <v>1844</v>
      </c>
      <c r="G272" t="str">
        <f t="shared" si="20"/>
        <v xml:space="preserve">module:BaAr module:about_LResults module:LResults_BaAr . module:LResults_BaAr a schema:ItemList ; schema:identifier "Results" ; schema:name "Lernergebnisse BaAr" ; schema:itemListElement module:LResult02_BaAr . module:LResult02_BaAr a schema:ListItem ; schema:name "Learning result  BaAr 02" ; schema:position 2 ; schema:description "Sie sind in der Lage, Thema, Lösungsweg sowie die Ergebnisse im wissenschaftlichen Stil darzustellen und zu präsentieren."@de ; schema:additionalType </v>
      </c>
      <c r="H272" s="18" t="s">
        <v>1063</v>
      </c>
      <c r="J272" t="str">
        <f t="shared" si="25"/>
        <v>module:SelfCompetence .</v>
      </c>
      <c r="K272" t="s">
        <v>895</v>
      </c>
      <c r="L272" t="str">
        <f t="shared" si="21"/>
        <v>module:BaAr module:about_LResults module:LResults_BaAr . module:LResults_BaAr a schema:ItemList ; schema:identifier "Results" ; schema:name "Lernergebnisse BaAr" ; schema:itemListElement module:LResult02_BaAr . module:LResult02_BaAr a schema:ListItem ; schema:name "Learning result  BaAr 02" ; schema:position 2 ; schema:description "Sie sind in der Lage, Thema, Lösungsweg sowie die Ergebnisse im wissenschaftlichen Stil darzustellen und zu präsentieren."@de ; schema:additionalType module:SelfCompetence .</v>
      </c>
      <c r="M272" t="s">
        <v>895</v>
      </c>
    </row>
    <row r="273" spans="1:13" x14ac:dyDescent="0.35">
      <c r="A273" s="11" t="str">
        <f t="shared" si="24"/>
        <v>module:BaAr</v>
      </c>
      <c r="B273" s="4" t="s">
        <v>11</v>
      </c>
      <c r="C273" s="4">
        <v>3</v>
      </c>
      <c r="D273" s="4" t="str">
        <f t="shared" si="22"/>
        <v>03</v>
      </c>
      <c r="E273" s="25" t="s">
        <v>725</v>
      </c>
      <c r="F273" t="s">
        <v>1845</v>
      </c>
      <c r="G273" t="str">
        <f t="shared" si="20"/>
        <v xml:space="preserve">module:BaAr module:about_LResults module:LResults_BaAr . module:LResults_BaAr a schema:ItemList ; schema:identifier "Results" ; schema:name "Lernergebnisse BaAr" ; schema:itemListElement module:LResult03_BaAr . module:LResult03_BaAr a schema:ListItem ; schema:name "Learning result  BaAr 03" ; schema:position 3 ; schema:description "Die Studierenden können erworbene rhetorische Kenntnisse anwenden."@de ; schema:additionalType </v>
      </c>
      <c r="H273" s="18" t="s">
        <v>1063</v>
      </c>
      <c r="J273" t="str">
        <f t="shared" si="25"/>
        <v>module:SelfCompetence .</v>
      </c>
      <c r="K273" t="s">
        <v>895</v>
      </c>
      <c r="L273" t="str">
        <f t="shared" si="21"/>
        <v>module:BaAr module:about_LResults module:LResults_BaAr . module:LResults_BaAr a schema:ItemList ; schema:identifier "Results" ; schema:name "Lernergebnisse BaAr" ; schema:itemListElement module:LResult03_BaAr . module:LResult03_BaAr a schema:ListItem ; schema:name "Learning result  BaAr 03" ; schema:position 3 ; schema:description "Die Studierenden können erworbene rhetorische Kenntnisse anwenden."@de ; schema:additionalType module:SelfCompetence .</v>
      </c>
      <c r="M273" t="s">
        <v>895</v>
      </c>
    </row>
    <row r="274" spans="1:13" x14ac:dyDescent="0.35">
      <c r="K274" t="s">
        <v>895</v>
      </c>
      <c r="M274" t="s">
        <v>895</v>
      </c>
    </row>
    <row r="275" spans="1:13" x14ac:dyDescent="0.35">
      <c r="K275" t="s">
        <v>895</v>
      </c>
      <c r="M275" t="s">
        <v>895</v>
      </c>
    </row>
    <row r="276" spans="1:13" x14ac:dyDescent="0.35">
      <c r="K276" t="s">
        <v>895</v>
      </c>
      <c r="M276" t="s">
        <v>895</v>
      </c>
    </row>
    <row r="277" spans="1:13" x14ac:dyDescent="0.35">
      <c r="K277" t="s">
        <v>895</v>
      </c>
      <c r="M277" t="s">
        <v>895</v>
      </c>
    </row>
    <row r="278" spans="1:13" x14ac:dyDescent="0.35">
      <c r="K278" t="s">
        <v>895</v>
      </c>
      <c r="M278" t="s">
        <v>895</v>
      </c>
    </row>
    <row r="279" spans="1:13" x14ac:dyDescent="0.35">
      <c r="K279" t="s">
        <v>895</v>
      </c>
      <c r="M279" t="s">
        <v>895</v>
      </c>
    </row>
    <row r="280" spans="1:13" x14ac:dyDescent="0.35">
      <c r="K280" t="s">
        <v>895</v>
      </c>
      <c r="M280" t="s">
        <v>895</v>
      </c>
    </row>
    <row r="281" spans="1:13" x14ac:dyDescent="0.35">
      <c r="K281" t="s">
        <v>895</v>
      </c>
      <c r="M281" t="s">
        <v>895</v>
      </c>
    </row>
    <row r="282" spans="1:13" x14ac:dyDescent="0.35">
      <c r="K282" t="s">
        <v>895</v>
      </c>
      <c r="M282" t="s">
        <v>895</v>
      </c>
    </row>
    <row r="283" spans="1:13" x14ac:dyDescent="0.35">
      <c r="K283" t="s">
        <v>895</v>
      </c>
      <c r="M283" t="s">
        <v>895</v>
      </c>
    </row>
    <row r="284" spans="1:13" x14ac:dyDescent="0.35">
      <c r="K284" t="s">
        <v>895</v>
      </c>
      <c r="M284" t="s">
        <v>895</v>
      </c>
    </row>
    <row r="285" spans="1:13" x14ac:dyDescent="0.35">
      <c r="K285" t="s">
        <v>895</v>
      </c>
      <c r="M285" t="s">
        <v>895</v>
      </c>
    </row>
    <row r="286" spans="1:13" x14ac:dyDescent="0.35">
      <c r="K286" t="s">
        <v>895</v>
      </c>
      <c r="M286" t="s">
        <v>895</v>
      </c>
    </row>
    <row r="287" spans="1:13" x14ac:dyDescent="0.35">
      <c r="K287" t="s">
        <v>895</v>
      </c>
      <c r="M287" t="s">
        <v>895</v>
      </c>
    </row>
    <row r="288" spans="1:13" x14ac:dyDescent="0.35">
      <c r="K288" t="s">
        <v>895</v>
      </c>
      <c r="M288" t="s">
        <v>895</v>
      </c>
    </row>
    <row r="289" spans="11:13" x14ac:dyDescent="0.35">
      <c r="K289" t="s">
        <v>895</v>
      </c>
      <c r="M289" t="s">
        <v>895</v>
      </c>
    </row>
    <row r="290" spans="11:13" x14ac:dyDescent="0.35">
      <c r="K290" t="s">
        <v>895</v>
      </c>
      <c r="M290" t="s">
        <v>895</v>
      </c>
    </row>
    <row r="291" spans="11:13" x14ac:dyDescent="0.35">
      <c r="K291" t="s">
        <v>895</v>
      </c>
      <c r="M291" t="s">
        <v>895</v>
      </c>
    </row>
    <row r="292" spans="11:13" x14ac:dyDescent="0.35">
      <c r="K292" t="s">
        <v>895</v>
      </c>
      <c r="M292" t="s">
        <v>895</v>
      </c>
    </row>
    <row r="293" spans="11:13" x14ac:dyDescent="0.35">
      <c r="K293" t="s">
        <v>895</v>
      </c>
      <c r="M293" t="s">
        <v>895</v>
      </c>
    </row>
    <row r="294" spans="11:13" x14ac:dyDescent="0.35">
      <c r="K294" t="s">
        <v>895</v>
      </c>
      <c r="M294" t="s">
        <v>895</v>
      </c>
    </row>
    <row r="295" spans="11:13" x14ac:dyDescent="0.35">
      <c r="K295" t="s">
        <v>895</v>
      </c>
      <c r="M295" t="s">
        <v>895</v>
      </c>
    </row>
    <row r="296" spans="11:13" x14ac:dyDescent="0.35">
      <c r="K296" t="s">
        <v>895</v>
      </c>
      <c r="M296" t="s">
        <v>895</v>
      </c>
    </row>
    <row r="297" spans="11:13" x14ac:dyDescent="0.35">
      <c r="K297" t="s">
        <v>895</v>
      </c>
      <c r="M297" t="s">
        <v>895</v>
      </c>
    </row>
    <row r="298" spans="11:13" x14ac:dyDescent="0.35">
      <c r="K298" t="s">
        <v>895</v>
      </c>
      <c r="M298" t="s">
        <v>895</v>
      </c>
    </row>
    <row r="299" spans="11:13" x14ac:dyDescent="0.35">
      <c r="K299" t="s">
        <v>895</v>
      </c>
      <c r="M299" t="s">
        <v>895</v>
      </c>
    </row>
    <row r="300" spans="11:13" x14ac:dyDescent="0.35">
      <c r="K300" t="s">
        <v>895</v>
      </c>
      <c r="M300" t="s">
        <v>895</v>
      </c>
    </row>
    <row r="301" spans="11:13" x14ac:dyDescent="0.35">
      <c r="K301" t="s">
        <v>895</v>
      </c>
      <c r="M301" t="s">
        <v>895</v>
      </c>
    </row>
    <row r="302" spans="11:13" x14ac:dyDescent="0.35">
      <c r="K302" t="s">
        <v>895</v>
      </c>
      <c r="M302" t="s">
        <v>895</v>
      </c>
    </row>
    <row r="303" spans="11:13" x14ac:dyDescent="0.35">
      <c r="K303" t="s">
        <v>895</v>
      </c>
      <c r="M303" t="s">
        <v>895</v>
      </c>
    </row>
    <row r="304" spans="11:13" x14ac:dyDescent="0.35">
      <c r="K304" t="s">
        <v>895</v>
      </c>
      <c r="M304" t="s">
        <v>895</v>
      </c>
    </row>
    <row r="305" spans="11:13" x14ac:dyDescent="0.35">
      <c r="K305" t="s">
        <v>895</v>
      </c>
      <c r="M305" t="s">
        <v>895</v>
      </c>
    </row>
    <row r="306" spans="11:13" x14ac:dyDescent="0.35">
      <c r="K306" t="s">
        <v>895</v>
      </c>
      <c r="M306" t="s">
        <v>895</v>
      </c>
    </row>
    <row r="307" spans="11:13" x14ac:dyDescent="0.35">
      <c r="K307" t="s">
        <v>895</v>
      </c>
      <c r="M307" t="s">
        <v>895</v>
      </c>
    </row>
    <row r="308" spans="11:13" x14ac:dyDescent="0.35">
      <c r="K308" t="s">
        <v>895</v>
      </c>
      <c r="M308" t="s">
        <v>895</v>
      </c>
    </row>
    <row r="309" spans="11:13" x14ac:dyDescent="0.35">
      <c r="K309" t="s">
        <v>895</v>
      </c>
      <c r="M309" t="s">
        <v>895</v>
      </c>
    </row>
    <row r="310" spans="11:13" x14ac:dyDescent="0.35">
      <c r="K310" t="s">
        <v>895</v>
      </c>
      <c r="M310" t="s">
        <v>895</v>
      </c>
    </row>
    <row r="311" spans="11:13" x14ac:dyDescent="0.35">
      <c r="K311" t="s">
        <v>895</v>
      </c>
      <c r="M311" t="s">
        <v>895</v>
      </c>
    </row>
    <row r="312" spans="11:13" x14ac:dyDescent="0.35">
      <c r="K312" t="s">
        <v>895</v>
      </c>
      <c r="M312" t="s">
        <v>895</v>
      </c>
    </row>
    <row r="313" spans="11:13" x14ac:dyDescent="0.35">
      <c r="K313" t="s">
        <v>895</v>
      </c>
      <c r="M313" t="s">
        <v>895</v>
      </c>
    </row>
    <row r="314" spans="11:13" x14ac:dyDescent="0.35">
      <c r="K314" t="s">
        <v>895</v>
      </c>
      <c r="M314" t="s">
        <v>895</v>
      </c>
    </row>
    <row r="315" spans="11:13" x14ac:dyDescent="0.35">
      <c r="K315" t="s">
        <v>895</v>
      </c>
      <c r="M315" t="s">
        <v>895</v>
      </c>
    </row>
    <row r="316" spans="11:13" x14ac:dyDescent="0.35">
      <c r="K316" t="s">
        <v>895</v>
      </c>
      <c r="M316" t="s">
        <v>895</v>
      </c>
    </row>
    <row r="317" spans="11:13" x14ac:dyDescent="0.35">
      <c r="K317" t="s">
        <v>895</v>
      </c>
      <c r="M317" t="s">
        <v>895</v>
      </c>
    </row>
    <row r="318" spans="11:13" x14ac:dyDescent="0.35">
      <c r="K318" t="s">
        <v>895</v>
      </c>
      <c r="M318" t="s">
        <v>895</v>
      </c>
    </row>
    <row r="319" spans="11:13" x14ac:dyDescent="0.35">
      <c r="K319" t="s">
        <v>895</v>
      </c>
      <c r="M319" t="s">
        <v>895</v>
      </c>
    </row>
    <row r="320" spans="11:13" x14ac:dyDescent="0.35">
      <c r="K320" t="s">
        <v>895</v>
      </c>
      <c r="M320" t="s">
        <v>895</v>
      </c>
    </row>
    <row r="321" spans="11:13" x14ac:dyDescent="0.35">
      <c r="K321" t="s">
        <v>895</v>
      </c>
      <c r="M321" t="s">
        <v>895</v>
      </c>
    </row>
    <row r="322" spans="11:13" x14ac:dyDescent="0.35">
      <c r="K322" t="s">
        <v>895</v>
      </c>
      <c r="M322" t="s">
        <v>895</v>
      </c>
    </row>
    <row r="323" spans="11:13" x14ac:dyDescent="0.35">
      <c r="K323" t="s">
        <v>895</v>
      </c>
      <c r="M323" t="s">
        <v>895</v>
      </c>
    </row>
    <row r="324" spans="11:13" x14ac:dyDescent="0.35">
      <c r="K324" t="s">
        <v>895</v>
      </c>
      <c r="M324" t="s">
        <v>895</v>
      </c>
    </row>
    <row r="325" spans="11:13" x14ac:dyDescent="0.35">
      <c r="K325" t="s">
        <v>895</v>
      </c>
      <c r="M325" t="s">
        <v>895</v>
      </c>
    </row>
  </sheetData>
  <phoneticPr fontId="5" type="noConversion"/>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178C-65BD-4C0F-AE36-BD0E87CD8D7E}">
  <dimension ref="A1:O73"/>
  <sheetViews>
    <sheetView workbookViewId="0">
      <selection activeCell="G1" sqref="G1:G1048576"/>
    </sheetView>
  </sheetViews>
  <sheetFormatPr baseColWidth="10" defaultRowHeight="14.5" x14ac:dyDescent="0.35"/>
  <cols>
    <col min="1" max="1" width="12.1796875" style="4" customWidth="1"/>
    <col min="3" max="3" width="32.26953125" style="16" customWidth="1"/>
    <col min="4" max="4" width="30.81640625" style="16" customWidth="1"/>
    <col min="8" max="8" width="52.1796875" customWidth="1"/>
    <col min="9" max="10" width="29.26953125" customWidth="1"/>
    <col min="11" max="11" width="15.08984375" hidden="1" customWidth="1"/>
    <col min="12" max="12" width="15.08984375" customWidth="1"/>
    <col min="13" max="13" width="43.90625" customWidth="1"/>
    <col min="14" max="14" width="5.08984375" customWidth="1"/>
    <col min="15" max="15" width="45" customWidth="1"/>
  </cols>
  <sheetData>
    <row r="1" spans="1:15" s="10" customFormat="1" x14ac:dyDescent="0.35">
      <c r="A1" s="10" t="s">
        <v>694</v>
      </c>
      <c r="B1" s="10" t="s">
        <v>693</v>
      </c>
      <c r="C1" s="14" t="s">
        <v>695</v>
      </c>
      <c r="D1" s="14" t="s">
        <v>696</v>
      </c>
      <c r="E1" s="10" t="s">
        <v>601</v>
      </c>
      <c r="H1" s="10" t="s">
        <v>727</v>
      </c>
      <c r="J1" s="10" t="s">
        <v>728</v>
      </c>
      <c r="M1" s="10" t="s">
        <v>724</v>
      </c>
      <c r="N1" s="12" t="s">
        <v>725</v>
      </c>
      <c r="O1" s="23" t="s">
        <v>726</v>
      </c>
    </row>
    <row r="2" spans="1:15" x14ac:dyDescent="0.35">
      <c r="A2" s="11" t="str">
        <f>_xlfn.CONCAT("module:",B2)</f>
        <v>module:MIK1</v>
      </c>
      <c r="B2" s="4" t="s">
        <v>486</v>
      </c>
      <c r="C2" s="15" t="s">
        <v>590</v>
      </c>
      <c r="D2" s="15" t="s">
        <v>623</v>
      </c>
      <c r="E2" t="s">
        <v>699</v>
      </c>
      <c r="F2" t="s">
        <v>700</v>
      </c>
      <c r="G2" t="s">
        <v>701</v>
      </c>
      <c r="H2" t="str">
        <f>_xlfn.CONCAT(" schema:isPartOf ",IF(E2&lt;&gt;"",_xlfn.CONCAT("module:",E2),""),IF(F2&lt;&gt;"",_xlfn.CONCAT(", module:",F2),""),IF(G2&lt;&gt;"",_xlfn.CONCAT(", module:",G2),"")," ; ")</f>
        <v xml:space="preserve"> schema:isPartOf module:BIFK, module:BACS, module:BMZK ; </v>
      </c>
      <c r="I2" t="s">
        <v>702</v>
      </c>
      <c r="J2" t="str">
        <f>LOWER(I2)</f>
        <v>rolf-socher</v>
      </c>
      <c r="M2" t="str">
        <f>_xlfn.CONCAT("schema:accountablePerson ","thbfbim:",J2," . ")</f>
        <v xml:space="preserve">schema:accountablePerson thbfbim:rolf-socher . </v>
      </c>
      <c r="N2" s="13" t="s">
        <v>725</v>
      </c>
      <c r="O2" t="str">
        <f>_xlfn.CONCAT(A2," a module:Module ; schema:courseCode ",N2,B2,N2," ; schema:name ",N2,C2,N2,"@de , ",N2,D2,N2,"@en ;",H2,M2)</f>
        <v xml:space="preserve">module:MIK1 a module:Module ; schema:courseCode "MIK1" ; schema:name "Mathematik I"@de , "Mathematics I"@en ; schema:isPartOf module:BIFK, module:BACS, module:BMZK ; schema:accountablePerson thbfbim:rolf-socher . </v>
      </c>
    </row>
    <row r="3" spans="1:15" x14ac:dyDescent="0.35">
      <c r="A3" s="11" t="str">
        <f t="shared" ref="A3:A66" si="0">_xlfn.CONCAT("module:",B3)</f>
        <v>module:ADIK</v>
      </c>
      <c r="B3" s="4" t="s">
        <v>585</v>
      </c>
      <c r="C3" s="15" t="s">
        <v>586</v>
      </c>
      <c r="D3" s="15" t="s">
        <v>624</v>
      </c>
      <c r="E3" t="s">
        <v>699</v>
      </c>
      <c r="F3" t="s">
        <v>700</v>
      </c>
      <c r="G3" t="s">
        <v>701</v>
      </c>
      <c r="H3" t="str">
        <f t="shared" ref="H3:H66" si="1">_xlfn.CONCAT(" schema:isPartOf ",IF(E3&lt;&gt;"",_xlfn.CONCAT("module:",E3),""),IF(F3&lt;&gt;"",_xlfn.CONCAT(", module:",F3),""),IF(G3&lt;&gt;"",_xlfn.CONCAT(", module:",G3),"")," ; ")</f>
        <v xml:space="preserve"> schema:isPartOf module:BIFK, module:BACS, module:BMZK ; </v>
      </c>
      <c r="I3" t="s">
        <v>703</v>
      </c>
      <c r="J3" t="str">
        <f t="shared" ref="J3:L66" si="2">LOWER(I3)</f>
        <v>reiner-creutzburg</v>
      </c>
      <c r="M3" t="str">
        <f t="shared" ref="M3:M66" si="3">_xlfn.CONCAT("schema:accountablePerson ","thbfbim:",J3," . ")</f>
        <v xml:space="preserve">schema:accountablePerson thbfbim:reiner-creutzburg . </v>
      </c>
      <c r="N3" s="13" t="s">
        <v>725</v>
      </c>
      <c r="O3" t="str">
        <f t="shared" ref="O3:O66" si="4">_xlfn.CONCAT(A3," a module:Module ; schema:courseCode ",N3,B3,N3," ; schema:name ",N3,C3,N3,"@de , ",N3,D3,N3,"@en ;",H3,M3)</f>
        <v xml:space="preserve">module:ADIK a module:Module ; schema:courseCode "ADIK" ; schema:name "Algorithmen und Datenstrukturen"@de , "Algorithms and Data structures"@en ; schema:isPartOf module:BIFK, module:BACS, module:BMZK ; schema:accountablePerson thbfbim:reiner-creutzburg . </v>
      </c>
    </row>
    <row r="4" spans="1:15" x14ac:dyDescent="0.35">
      <c r="A4" s="11" t="str">
        <f t="shared" si="0"/>
        <v>module:InLo</v>
      </c>
      <c r="B4" s="4" t="s">
        <v>578</v>
      </c>
      <c r="C4" s="15" t="s">
        <v>579</v>
      </c>
      <c r="D4" s="15" t="s">
        <v>625</v>
      </c>
      <c r="E4" t="s">
        <v>699</v>
      </c>
      <c r="F4" t="s">
        <v>700</v>
      </c>
      <c r="G4" t="s">
        <v>701</v>
      </c>
      <c r="H4" t="str">
        <f t="shared" si="1"/>
        <v xml:space="preserve"> schema:isPartOf module:BIFK, module:BACS, module:BMZK ; </v>
      </c>
      <c r="I4" t="s">
        <v>704</v>
      </c>
      <c r="J4" t="str">
        <f t="shared" si="2"/>
        <v>michael-syrjakow</v>
      </c>
      <c r="M4" t="str">
        <f t="shared" si="3"/>
        <v xml:space="preserve">schema:accountablePerson thbfbim:michael-syrjakow . </v>
      </c>
      <c r="N4" s="13" t="s">
        <v>725</v>
      </c>
      <c r="O4" t="str">
        <f t="shared" si="4"/>
        <v xml:space="preserve">module:InLo a module:Module ; schema:courseCode "InLo" ; schema:name "Informatik und Logik"@de , "Informatics and Logic"@en ; schema:isPartOf module:BIFK, module:BACS, module:BMZK ; schema:accountablePerson thbfbim:michael-syrjakow . </v>
      </c>
    </row>
    <row r="5" spans="1:15" x14ac:dyDescent="0.35">
      <c r="A5" s="11" t="str">
        <f t="shared" si="0"/>
        <v>module:PIK1</v>
      </c>
      <c r="B5" s="4" t="s">
        <v>570</v>
      </c>
      <c r="C5" s="15" t="s">
        <v>571</v>
      </c>
      <c r="D5" s="15" t="s">
        <v>626</v>
      </c>
      <c r="E5" t="s">
        <v>699</v>
      </c>
      <c r="F5" t="s">
        <v>700</v>
      </c>
      <c r="G5" t="s">
        <v>701</v>
      </c>
      <c r="H5" t="str">
        <f t="shared" si="1"/>
        <v xml:space="preserve"> schema:isPartOf module:BIFK, module:BACS, module:BMZK ; </v>
      </c>
      <c r="I5" t="s">
        <v>705</v>
      </c>
      <c r="J5" t="str">
        <f t="shared" si="2"/>
        <v>gabriele-schmidt</v>
      </c>
      <c r="M5" t="str">
        <f t="shared" si="3"/>
        <v xml:space="preserve">schema:accountablePerson thbfbim:gabriele-schmidt . </v>
      </c>
      <c r="N5" s="13" t="s">
        <v>725</v>
      </c>
      <c r="O5" t="str">
        <f t="shared" si="4"/>
        <v xml:space="preserve">module:PIK1 a module:Module ; schema:courseCode "PIK1" ; schema:name "Programmierung I"@de , "Programming I"@en ; schema:isPartOf module:BIFK, module:BACS, module:BMZK ; schema:accountablePerson thbfbim:gabriele-schmidt . </v>
      </c>
    </row>
    <row r="6" spans="1:15" x14ac:dyDescent="0.35">
      <c r="A6" s="11" t="str">
        <f t="shared" si="0"/>
        <v>module:TIMT</v>
      </c>
      <c r="B6" s="4" t="s">
        <v>564</v>
      </c>
      <c r="C6" s="15" t="s">
        <v>565</v>
      </c>
      <c r="D6" s="15" t="s">
        <v>627</v>
      </c>
      <c r="E6" t="s">
        <v>699</v>
      </c>
      <c r="F6" t="s">
        <v>700</v>
      </c>
      <c r="H6" t="str">
        <f t="shared" si="1"/>
        <v xml:space="preserve"> schema:isPartOf module:BIFK, module:BACS ; </v>
      </c>
      <c r="I6" t="s">
        <v>706</v>
      </c>
      <c r="J6" t="str">
        <f t="shared" si="2"/>
        <v>gerald-kell</v>
      </c>
      <c r="M6" t="str">
        <f t="shared" si="3"/>
        <v xml:space="preserve">schema:accountablePerson thbfbim:gerald-kell . </v>
      </c>
      <c r="N6" s="13" t="s">
        <v>725</v>
      </c>
      <c r="O6" t="str">
        <f t="shared" si="4"/>
        <v xml:space="preserve">module:TIMT a module:Module ; schema:courseCode "TIMT" ; schema:name "Technische Informatik und Medientechnik"@de , "Technical Informatics and Media Technology"@en ; schema:isPartOf module:BIFK, module:BACS ; schema:accountablePerson thbfbim:gerald-kell . </v>
      </c>
    </row>
    <row r="7" spans="1:15" x14ac:dyDescent="0.35">
      <c r="A7" s="11" t="str">
        <f t="shared" si="0"/>
        <v>module:PSIK</v>
      </c>
      <c r="B7" s="4" t="s">
        <v>554</v>
      </c>
      <c r="C7" s="15" t="s">
        <v>555</v>
      </c>
      <c r="D7" s="15" t="s">
        <v>628</v>
      </c>
      <c r="E7" t="s">
        <v>699</v>
      </c>
      <c r="F7" t="s">
        <v>700</v>
      </c>
      <c r="G7" t="s">
        <v>701</v>
      </c>
      <c r="H7" t="str">
        <f t="shared" si="1"/>
        <v xml:space="preserve"> schema:isPartOf module:BIFK, module:BACS, module:BMZK ; </v>
      </c>
      <c r="I7" t="s">
        <v>704</v>
      </c>
      <c r="J7" t="str">
        <f t="shared" si="2"/>
        <v>michael-syrjakow</v>
      </c>
      <c r="M7" t="str">
        <f t="shared" si="3"/>
        <v xml:space="preserve">schema:accountablePerson thbfbim:michael-syrjakow . </v>
      </c>
      <c r="N7" s="13" t="s">
        <v>725</v>
      </c>
      <c r="O7" t="str">
        <f t="shared" si="4"/>
        <v xml:space="preserve">module:PSIK a module:Module ; schema:courseCode "PSIK" ; schema:name "Projektorientiertes Studium"@de , "Project-oriented Studies"@en ; schema:isPartOf module:BIFK, module:BACS, module:BMZK ; schema:accountablePerson thbfbim:michael-syrjakow . </v>
      </c>
    </row>
    <row r="8" spans="1:15" x14ac:dyDescent="0.35">
      <c r="A8" s="11" t="str">
        <f t="shared" si="0"/>
        <v>module:EnIK</v>
      </c>
      <c r="B8" s="4" t="s">
        <v>544</v>
      </c>
      <c r="C8" s="15" t="s">
        <v>545</v>
      </c>
      <c r="D8" s="15" t="s">
        <v>629</v>
      </c>
      <c r="E8" t="s">
        <v>699</v>
      </c>
      <c r="F8" t="s">
        <v>700</v>
      </c>
      <c r="H8" t="str">
        <f t="shared" si="1"/>
        <v xml:space="preserve"> schema:isPartOf module:BIFK, module:BACS ; </v>
      </c>
      <c r="I8" t="s">
        <v>707</v>
      </c>
      <c r="J8" t="str">
        <f t="shared" si="2"/>
        <v>annett-kitsche</v>
      </c>
      <c r="M8" t="str">
        <f>_xlfn.CONCAT("schema:accountablePerson ","thbfbwm:",J8," . ")</f>
        <v xml:space="preserve">schema:accountablePerson thbfbwm:annett-kitsche . </v>
      </c>
      <c r="N8" s="13" t="s">
        <v>725</v>
      </c>
      <c r="O8" t="str">
        <f t="shared" si="4"/>
        <v xml:space="preserve">module:EnIK a module:Module ; schema:courseCode "EnIK" ; schema:name "Englisch"@de , "English"@en ; schema:isPartOf module:BIFK, module:BACS ; schema:accountablePerson thbfbwm:annett-kitsche . </v>
      </c>
    </row>
    <row r="9" spans="1:15" x14ac:dyDescent="0.35">
      <c r="A9" s="11" t="str">
        <f t="shared" si="0"/>
        <v>module:MIK2</v>
      </c>
      <c r="B9" s="4" t="s">
        <v>530</v>
      </c>
      <c r="C9" s="15" t="s">
        <v>531</v>
      </c>
      <c r="D9" s="15" t="s">
        <v>630</v>
      </c>
      <c r="E9" t="s">
        <v>699</v>
      </c>
      <c r="F9" t="s">
        <v>700</v>
      </c>
      <c r="G9" t="s">
        <v>701</v>
      </c>
      <c r="H9" t="str">
        <f t="shared" si="1"/>
        <v xml:space="preserve"> schema:isPartOf module:BIFK, module:BACS, module:BMZK ; </v>
      </c>
      <c r="I9" t="s">
        <v>702</v>
      </c>
      <c r="J9" t="str">
        <f t="shared" si="2"/>
        <v>rolf-socher</v>
      </c>
      <c r="M9" t="str">
        <f t="shared" si="3"/>
        <v xml:space="preserve">schema:accountablePerson thbfbim:rolf-socher . </v>
      </c>
      <c r="N9" s="13" t="s">
        <v>725</v>
      </c>
      <c r="O9" t="str">
        <f t="shared" si="4"/>
        <v xml:space="preserve">module:MIK2 a module:Module ; schema:courseCode "MIK2" ; schema:name "Mathematik II"@de , "Mathematics II"@en ; schema:isPartOf module:BIFK, module:BACS, module:BMZK ; schema:accountablePerson thbfbim:rolf-socher . </v>
      </c>
    </row>
    <row r="10" spans="1:15" x14ac:dyDescent="0.35">
      <c r="A10" s="11" t="str">
        <f t="shared" si="0"/>
        <v>module:FSAT</v>
      </c>
      <c r="B10" s="4" t="s">
        <v>523</v>
      </c>
      <c r="C10" s="15" t="s">
        <v>524</v>
      </c>
      <c r="D10" s="15" t="s">
        <v>631</v>
      </c>
      <c r="E10" t="s">
        <v>699</v>
      </c>
      <c r="F10" t="s">
        <v>700</v>
      </c>
      <c r="G10" t="s">
        <v>701</v>
      </c>
      <c r="H10" t="str">
        <f t="shared" si="1"/>
        <v xml:space="preserve"> schema:isPartOf module:BIFK, module:BACS, module:BMZK ; </v>
      </c>
      <c r="I10" t="s">
        <v>795</v>
      </c>
      <c r="J10" t="str">
        <f t="shared" si="2"/>
        <v>matthias-homeister</v>
      </c>
      <c r="M10" t="str">
        <f t="shared" si="3"/>
        <v xml:space="preserve">schema:accountablePerson thbfbim:matthias-homeister . </v>
      </c>
      <c r="N10" s="13" t="s">
        <v>725</v>
      </c>
      <c r="O10" t="str">
        <f t="shared" si="4"/>
        <v xml:space="preserve">module:FSAT a module:Module ; schema:courseCode "FSAT" ; schema:name "Formale Sprachen / Automatentheorie"@de , "Formal Languages / Automata Theory"@en ; schema:isPartOf module:BIFK, module:BACS, module:BMZK ; schema:accountablePerson thbfbim:matthias-homeister . </v>
      </c>
    </row>
    <row r="11" spans="1:15" x14ac:dyDescent="0.35">
      <c r="A11" s="11" t="str">
        <f t="shared" si="0"/>
        <v>module:BSWC</v>
      </c>
      <c r="B11" s="4" t="s">
        <v>471</v>
      </c>
      <c r="C11" s="15" t="s">
        <v>517</v>
      </c>
      <c r="D11" s="15" t="s">
        <v>632</v>
      </c>
      <c r="E11" t="s">
        <v>699</v>
      </c>
      <c r="F11" t="s">
        <v>700</v>
      </c>
      <c r="G11" t="s">
        <v>701</v>
      </c>
      <c r="H11" t="str">
        <f t="shared" si="1"/>
        <v xml:space="preserve"> schema:isPartOf module:BIFK, module:BACS, module:BMZK ; </v>
      </c>
      <c r="I11" t="s">
        <v>704</v>
      </c>
      <c r="J11" t="str">
        <f t="shared" si="2"/>
        <v>michael-syrjakow</v>
      </c>
      <c r="M11" t="str">
        <f t="shared" si="3"/>
        <v xml:space="preserve">schema:accountablePerson thbfbim:michael-syrjakow . </v>
      </c>
      <c r="N11" s="13" t="s">
        <v>725</v>
      </c>
      <c r="O11" t="str">
        <f t="shared" si="4"/>
        <v xml:space="preserve">module:BSWC a module:Module ; schema:courseCode "BSWC" ; schema:name "Betriebssysteme/Webcomputing"@de , "Operating Systems/Web Computing"@en ; schema:isPartOf module:BIFK, module:BACS, module:BMZK ; schema:accountablePerson thbfbim:michael-syrjakow . </v>
      </c>
    </row>
    <row r="12" spans="1:15" x14ac:dyDescent="0.35">
      <c r="A12" s="11" t="str">
        <f t="shared" si="0"/>
        <v>module:PIK2</v>
      </c>
      <c r="B12" s="4" t="s">
        <v>509</v>
      </c>
      <c r="C12" s="15" t="s">
        <v>510</v>
      </c>
      <c r="D12" s="15" t="s">
        <v>633</v>
      </c>
      <c r="E12" t="s">
        <v>699</v>
      </c>
      <c r="F12" t="s">
        <v>700</v>
      </c>
      <c r="G12" t="s">
        <v>701</v>
      </c>
      <c r="H12" t="str">
        <f t="shared" si="1"/>
        <v xml:space="preserve"> schema:isPartOf module:BIFK, module:BACS, module:BMZK ; </v>
      </c>
      <c r="I12" t="s">
        <v>705</v>
      </c>
      <c r="J12" t="str">
        <f t="shared" si="2"/>
        <v>gabriele-schmidt</v>
      </c>
      <c r="M12" t="str">
        <f t="shared" si="3"/>
        <v xml:space="preserve">schema:accountablePerson thbfbim:gabriele-schmidt . </v>
      </c>
      <c r="N12" s="13" t="s">
        <v>725</v>
      </c>
      <c r="O12" t="str">
        <f t="shared" si="4"/>
        <v xml:space="preserve">module:PIK2 a module:Module ; schema:courseCode "PIK2" ; schema:name "Programmierung II"@de , "Programming II"@en ; schema:isPartOf module:BIFK, module:BACS, module:BMZK ; schema:accountablePerson thbfbim:gabriele-schmidt . </v>
      </c>
    </row>
    <row r="13" spans="1:15" x14ac:dyDescent="0.35">
      <c r="A13" s="11" t="str">
        <f t="shared" si="0"/>
        <v>module:ReOr</v>
      </c>
      <c r="B13" s="4" t="s">
        <v>501</v>
      </c>
      <c r="C13" s="15" t="s">
        <v>502</v>
      </c>
      <c r="D13" s="15" t="s">
        <v>634</v>
      </c>
      <c r="E13" t="s">
        <v>699</v>
      </c>
      <c r="F13" t="s">
        <v>700</v>
      </c>
      <c r="H13" t="str">
        <f t="shared" si="1"/>
        <v xml:space="preserve"> schema:isPartOf module:BIFK, module:BACS ; </v>
      </c>
      <c r="I13" t="s">
        <v>708</v>
      </c>
      <c r="J13" t="str">
        <f t="shared" si="2"/>
        <v>karl-heinz-jaenicke</v>
      </c>
      <c r="M13" t="str">
        <f t="shared" si="3"/>
        <v xml:space="preserve">schema:accountablePerson thbfbim:karl-heinz-jaenicke . </v>
      </c>
      <c r="N13" s="13" t="s">
        <v>725</v>
      </c>
      <c r="O13" t="str">
        <f t="shared" si="4"/>
        <v xml:space="preserve">module:ReOr a module:Module ; schema:courseCode "ReOr" ; schema:name "Rechnerorganisation"@de , "Computer Organization"@en ; schema:isPartOf module:BIFK, module:BACS ; schema:accountablePerson thbfbim:karl-heinz-jaenicke . </v>
      </c>
    </row>
    <row r="14" spans="1:15" x14ac:dyDescent="0.35">
      <c r="A14" s="11" t="str">
        <f t="shared" si="0"/>
        <v>module:MGMD</v>
      </c>
      <c r="B14" s="4" t="s">
        <v>496</v>
      </c>
      <c r="C14" s="15" t="s">
        <v>636</v>
      </c>
      <c r="D14" s="15" t="s">
        <v>697</v>
      </c>
      <c r="E14" t="s">
        <v>699</v>
      </c>
      <c r="F14" t="s">
        <v>700</v>
      </c>
      <c r="H14" t="str">
        <f t="shared" si="1"/>
        <v xml:space="preserve"> schema:isPartOf module:BIFK, module:BACS ; </v>
      </c>
      <c r="I14" t="s">
        <v>709</v>
      </c>
      <c r="J14" t="str">
        <f t="shared" si="2"/>
        <v>alexander-urban</v>
      </c>
      <c r="M14" t="str">
        <f t="shared" si="3"/>
        <v xml:space="preserve">schema:accountablePerson thbfbim:alexander-urban . </v>
      </c>
      <c r="N14" s="13" t="s">
        <v>725</v>
      </c>
      <c r="O14" t="str">
        <f t="shared" si="4"/>
        <v xml:space="preserve">module:MGMD a module:Module ; schema:courseCode "MGMD" ; schema:name "Mediengestaltung"@de , "Media Design"@en ; schema:isPartOf module:BIFK, module:BACS ; schema:accountablePerson thbfbim:alexander-urban . </v>
      </c>
    </row>
    <row r="15" spans="1:15" x14ac:dyDescent="0.35">
      <c r="A15" s="11" t="str">
        <f t="shared" si="0"/>
        <v>module:MIK3</v>
      </c>
      <c r="B15" s="4" t="s">
        <v>490</v>
      </c>
      <c r="C15" s="15" t="s">
        <v>491</v>
      </c>
      <c r="D15" s="15" t="s">
        <v>637</v>
      </c>
      <c r="E15" t="s">
        <v>699</v>
      </c>
      <c r="F15" t="s">
        <v>700</v>
      </c>
      <c r="H15" t="str">
        <f t="shared" si="1"/>
        <v xml:space="preserve"> schema:isPartOf module:BIFK, module:BACS ; </v>
      </c>
      <c r="I15" t="s">
        <v>702</v>
      </c>
      <c r="J15" t="str">
        <f t="shared" si="2"/>
        <v>rolf-socher</v>
      </c>
      <c r="M15" t="str">
        <f t="shared" si="3"/>
        <v xml:space="preserve">schema:accountablePerson thbfbim:rolf-socher . </v>
      </c>
      <c r="N15" s="13" t="s">
        <v>725</v>
      </c>
      <c r="O15" t="str">
        <f t="shared" si="4"/>
        <v xml:space="preserve">module:MIK3 a module:Module ; schema:courseCode "MIK3" ; schema:name "Mathematik III"@de , "Mathematics III"@en ; schema:isPartOf module:BIFK, module:BACS ; schema:accountablePerson thbfbim:rolf-socher . </v>
      </c>
    </row>
    <row r="16" spans="1:15" x14ac:dyDescent="0.35">
      <c r="A16" s="11" t="str">
        <f t="shared" si="0"/>
        <v>module:DBIK</v>
      </c>
      <c r="B16" s="4" t="s">
        <v>481</v>
      </c>
      <c r="C16" s="15" t="s">
        <v>609</v>
      </c>
      <c r="D16" s="15" t="s">
        <v>638</v>
      </c>
      <c r="E16" t="s">
        <v>699</v>
      </c>
      <c r="F16" t="s">
        <v>700</v>
      </c>
      <c r="G16" t="s">
        <v>701</v>
      </c>
      <c r="H16" t="str">
        <f t="shared" si="1"/>
        <v xml:space="preserve"> schema:isPartOf module:BIFK, module:BACS, module:BMZK ; </v>
      </c>
      <c r="I16" t="s">
        <v>710</v>
      </c>
      <c r="J16" t="str">
        <f t="shared" si="2"/>
        <v>susanne-busse</v>
      </c>
      <c r="M16" t="str">
        <f t="shared" si="3"/>
        <v xml:space="preserve">schema:accountablePerson thbfbim:susanne-busse . </v>
      </c>
      <c r="N16" s="13" t="s">
        <v>725</v>
      </c>
      <c r="O16" t="str">
        <f t="shared" si="4"/>
        <v xml:space="preserve">module:DBIK a module:Module ; schema:courseCode "DBIK" ; schema:name "Datenbanken"@de , "Databases"@en ; schema:isPartOf module:BIFK, module:BACS, module:BMZK ; schema:accountablePerson thbfbim:susanne-busse . </v>
      </c>
    </row>
    <row r="17" spans="1:15" x14ac:dyDescent="0.35">
      <c r="A17" s="11" t="str">
        <f t="shared" si="0"/>
        <v>module:BSRN</v>
      </c>
      <c r="B17" s="4" t="s">
        <v>475</v>
      </c>
      <c r="C17" s="15" t="s">
        <v>476</v>
      </c>
      <c r="D17" s="15" t="s">
        <v>639</v>
      </c>
      <c r="E17" t="s">
        <v>699</v>
      </c>
      <c r="F17" t="s">
        <v>700</v>
      </c>
      <c r="G17" t="s">
        <v>701</v>
      </c>
      <c r="H17" t="str">
        <f t="shared" si="1"/>
        <v xml:space="preserve"> schema:isPartOf module:BIFK, module:BACS, module:BMZK ; </v>
      </c>
      <c r="I17" t="s">
        <v>711</v>
      </c>
      <c r="J17" t="str">
        <f t="shared" si="2"/>
        <v>martin-schaffoener</v>
      </c>
      <c r="M17" t="str">
        <f t="shared" si="3"/>
        <v xml:space="preserve">schema:accountablePerson thbfbim:martin-schaffoener . </v>
      </c>
      <c r="N17" s="13" t="s">
        <v>725</v>
      </c>
      <c r="O17" t="str">
        <f t="shared" si="4"/>
        <v xml:space="preserve">module:BSRN a module:Module ; schema:courseCode "BSRN" ; schema:name "Betriebssysteme/Rechnernetze"@de , "Operating Systems/Computer Networks"@en ; schema:isPartOf module:BIFK, module:BACS, module:BMZK ; schema:accountablePerson thbfbim:martin-schaffoener . </v>
      </c>
    </row>
    <row r="18" spans="1:15" x14ac:dyDescent="0.35">
      <c r="A18" s="11" t="str">
        <f t="shared" si="0"/>
        <v>module:PIK3</v>
      </c>
      <c r="B18" s="4" t="s">
        <v>466</v>
      </c>
      <c r="C18" s="15" t="s">
        <v>467</v>
      </c>
      <c r="D18" s="15" t="s">
        <v>640</v>
      </c>
      <c r="E18" t="s">
        <v>699</v>
      </c>
      <c r="F18" t="s">
        <v>700</v>
      </c>
      <c r="G18" t="s">
        <v>701</v>
      </c>
      <c r="H18" t="str">
        <f t="shared" si="1"/>
        <v xml:space="preserve"> schema:isPartOf module:BIFK, module:BACS, module:BMZK ; </v>
      </c>
      <c r="I18" t="s">
        <v>712</v>
      </c>
      <c r="J18" t="str">
        <f t="shared" si="2"/>
        <v>harald-loose</v>
      </c>
      <c r="M18" t="str">
        <f t="shared" si="3"/>
        <v xml:space="preserve">schema:accountablePerson thbfbim:harald-loose . </v>
      </c>
      <c r="N18" s="13" t="s">
        <v>725</v>
      </c>
      <c r="O18" t="str">
        <f t="shared" si="4"/>
        <v xml:space="preserve">module:PIK3 a module:Module ; schema:courseCode "PIK3" ; schema:name "Programmierung III"@de , "Programming III"@en ; schema:isPartOf module:BIFK, module:BACS, module:BMZK ; schema:accountablePerson thbfbim:harald-loose . </v>
      </c>
    </row>
    <row r="19" spans="1:15" x14ac:dyDescent="0.35">
      <c r="A19" s="11" t="str">
        <f t="shared" si="0"/>
        <v>module:GrSi</v>
      </c>
      <c r="B19" s="4" t="s">
        <v>347</v>
      </c>
      <c r="C19" s="15" t="s">
        <v>458</v>
      </c>
      <c r="D19" s="15" t="s">
        <v>647</v>
      </c>
      <c r="E19" t="s">
        <v>699</v>
      </c>
      <c r="F19" t="s">
        <v>700</v>
      </c>
      <c r="G19" t="s">
        <v>701</v>
      </c>
      <c r="H19" t="str">
        <f t="shared" si="1"/>
        <v xml:space="preserve"> schema:isPartOf module:BIFK, module:BACS, module:BMZK ; </v>
      </c>
      <c r="I19" t="s">
        <v>713</v>
      </c>
      <c r="J19" t="str">
        <f t="shared" si="2"/>
        <v>claus-vielhauer</v>
      </c>
      <c r="M19" t="str">
        <f t="shared" si="3"/>
        <v xml:space="preserve">schema:accountablePerson thbfbim:claus-vielhauer . </v>
      </c>
      <c r="N19" s="13" t="s">
        <v>725</v>
      </c>
      <c r="O19" t="str">
        <f t="shared" si="4"/>
        <v xml:space="preserve">module:GrSi a module:Module ; schema:courseCode "GrSi" ; schema:name "Grundlagen der Sicherheit"@de , "Fundamentals of security"@en ; schema:isPartOf module:BIFK, module:BACS, module:BMZK ; schema:accountablePerson thbfbim:claus-vielhauer . </v>
      </c>
    </row>
    <row r="20" spans="1:15" x14ac:dyDescent="0.35">
      <c r="A20" s="11" t="str">
        <f t="shared" si="0"/>
        <v>module:AlPP</v>
      </c>
      <c r="B20" s="4" t="s">
        <v>450</v>
      </c>
      <c r="C20" s="15" t="s">
        <v>451</v>
      </c>
      <c r="D20" s="15" t="s">
        <v>641</v>
      </c>
      <c r="E20" t="s">
        <v>699</v>
      </c>
      <c r="F20" t="s">
        <v>700</v>
      </c>
      <c r="G20" t="s">
        <v>701</v>
      </c>
      <c r="H20" t="str">
        <f t="shared" si="1"/>
        <v xml:space="preserve"> schema:isPartOf module:BIFK, module:BACS, module:BMZK ; </v>
      </c>
      <c r="I20" t="s">
        <v>714</v>
      </c>
      <c r="J20" t="str">
        <f t="shared" si="2"/>
        <v>jochen-heinsohn</v>
      </c>
      <c r="M20" t="str">
        <f t="shared" si="3"/>
        <v xml:space="preserve">schema:accountablePerson thbfbim:jochen-heinsohn . </v>
      </c>
      <c r="N20" s="13" t="s">
        <v>725</v>
      </c>
      <c r="O20" t="str">
        <f t="shared" si="4"/>
        <v xml:space="preserve">module:AlPP a module:Module ; schema:courseCode "AlPP" ; schema:name "Alternative Programmierparadigmen"@de , "Alternative Programming Paradigms"@en ; schema:isPartOf module:BIFK, module:BACS, module:BMZK ; schema:accountablePerson thbfbim:jochen-heinsohn . </v>
      </c>
    </row>
    <row r="21" spans="1:15" x14ac:dyDescent="0.35">
      <c r="A21" s="11" t="str">
        <f t="shared" si="0"/>
        <v>module:CoAn</v>
      </c>
      <c r="B21" s="4" t="s">
        <v>443</v>
      </c>
      <c r="C21" s="15" t="s">
        <v>444</v>
      </c>
      <c r="D21" s="15" t="s">
        <v>642</v>
      </c>
      <c r="E21" t="s">
        <v>699</v>
      </c>
      <c r="F21" t="s">
        <v>700</v>
      </c>
      <c r="H21" t="str">
        <f t="shared" si="1"/>
        <v xml:space="preserve"> schema:isPartOf module:BIFK, module:BACS ; </v>
      </c>
      <c r="I21" t="s">
        <v>715</v>
      </c>
      <c r="J21" t="str">
        <f t="shared" si="2"/>
        <v>stefan-kim</v>
      </c>
      <c r="M21" t="str">
        <f t="shared" si="3"/>
        <v xml:space="preserve">schema:accountablePerson thbfbim:stefan-kim . </v>
      </c>
      <c r="N21" s="13" t="s">
        <v>725</v>
      </c>
      <c r="O21" t="str">
        <f t="shared" si="4"/>
        <v xml:space="preserve">module:CoAn a module:Module ; schema:courseCode "CoAn" ; schema:name "Computeranimation"@de , "Computer Animation"@en ; schema:isPartOf module:BIFK, module:BACS ; schema:accountablePerson thbfbim:stefan-kim . </v>
      </c>
    </row>
    <row r="22" spans="1:15" x14ac:dyDescent="0.35">
      <c r="A22" s="11" t="str">
        <f t="shared" si="0"/>
        <v>module:DVML</v>
      </c>
      <c r="B22" s="4" t="s">
        <v>439</v>
      </c>
      <c r="C22" s="15" t="s">
        <v>610</v>
      </c>
      <c r="D22" s="15" t="s">
        <v>643</v>
      </c>
      <c r="E22" t="s">
        <v>699</v>
      </c>
      <c r="F22" t="s">
        <v>700</v>
      </c>
      <c r="G22" t="s">
        <v>701</v>
      </c>
      <c r="H22" t="str">
        <f t="shared" si="1"/>
        <v xml:space="preserve"> schema:isPartOf module:BIFK, module:BACS, module:BMZK ; </v>
      </c>
      <c r="I22" t="s">
        <v>716</v>
      </c>
      <c r="J22" t="str">
        <f t="shared" si="2"/>
        <v>thomas-schrader</v>
      </c>
      <c r="M22" t="str">
        <f t="shared" si="3"/>
        <v xml:space="preserve">schema:accountablePerson thbfbim:thomas-schrader . </v>
      </c>
      <c r="N22" s="13" t="s">
        <v>725</v>
      </c>
      <c r="O22" t="str">
        <f t="shared" si="4"/>
        <v xml:space="preserve">module:DVML a module:Module ; schema:courseCode "DVML" ; schema:name "Datenverarbeitung mit MATLAB™"@de , "Data Processing with MATLAB™"@en ; schema:isPartOf module:BIFK, module:BACS, module:BMZK ; schema:accountablePerson thbfbim:thomas-schrader . </v>
      </c>
    </row>
    <row r="23" spans="1:15" x14ac:dyDescent="0.35">
      <c r="A23" s="11" t="str">
        <f t="shared" si="0"/>
        <v>module:EfML</v>
      </c>
      <c r="B23" s="4" t="s">
        <v>431</v>
      </c>
      <c r="C23" s="15" t="s">
        <v>432</v>
      </c>
      <c r="D23" s="15" t="s">
        <v>644</v>
      </c>
      <c r="E23" t="s">
        <v>701</v>
      </c>
      <c r="H23" t="str">
        <f t="shared" si="1"/>
        <v xml:space="preserve"> schema:isPartOf module:BMZK ; </v>
      </c>
      <c r="I23" t="s">
        <v>712</v>
      </c>
      <c r="J23" t="str">
        <f t="shared" si="2"/>
        <v>harald-loose</v>
      </c>
      <c r="M23" t="str">
        <f t="shared" si="3"/>
        <v xml:space="preserve">schema:accountablePerson thbfbim:harald-loose . </v>
      </c>
      <c r="N23" s="13" t="s">
        <v>725</v>
      </c>
      <c r="O23" t="str">
        <f t="shared" si="4"/>
        <v xml:space="preserve">module:EfML a module:Module ; schema:courseCode "EfML" ; schema:name "Einführung in MATLAB"@de , "Introduction to MATLAB"@en ; schema:isPartOf module:BMZK ; schema:accountablePerson thbfbim:harald-loose . </v>
      </c>
    </row>
    <row r="24" spans="1:15" x14ac:dyDescent="0.35">
      <c r="A24" s="11" t="str">
        <f t="shared" si="0"/>
        <v>module:GlAV</v>
      </c>
      <c r="B24" s="4" t="s">
        <v>303</v>
      </c>
      <c r="C24" s="15" t="s">
        <v>422</v>
      </c>
      <c r="D24" s="15" t="s">
        <v>646</v>
      </c>
      <c r="E24" t="s">
        <v>699</v>
      </c>
      <c r="F24" t="s">
        <v>700</v>
      </c>
      <c r="H24" t="str">
        <f t="shared" si="1"/>
        <v xml:space="preserve"> schema:isPartOf module:BIFK, module:BACS ; </v>
      </c>
      <c r="I24" t="s">
        <v>717</v>
      </c>
      <c r="J24" t="str">
        <f t="shared" si="2"/>
        <v>eberhard-hasche</v>
      </c>
      <c r="K24" t="s">
        <v>709</v>
      </c>
      <c r="L24" t="str">
        <f t="shared" si="2"/>
        <v>alexander-urban</v>
      </c>
      <c r="M24" t="str">
        <f>_xlfn.CONCAT("schema:accountablePerson ","thbfbim:",J24," , ","thbfbim:",L24," . ")</f>
        <v xml:space="preserve">schema:accountablePerson thbfbim:eberhard-hasche , thbfbim:alexander-urban . </v>
      </c>
      <c r="N24" s="13" t="s">
        <v>725</v>
      </c>
      <c r="O24" t="str">
        <f t="shared" si="4"/>
        <v xml:space="preserve">module:GlAV a module:Module ; schema:courseCode "GlAV" ; schema:name "Grundlagen Audio und Video"@de , "Fundamentals of Audio and Video"@en ; schema:isPartOf module:BIFK, module:BACS ; schema:accountablePerson thbfbim:eberhard-hasche , thbfbim:alexander-urban . </v>
      </c>
    </row>
    <row r="25" spans="1:15" x14ac:dyDescent="0.35">
      <c r="A25" s="11" t="str">
        <f t="shared" si="0"/>
        <v>module:GlCC</v>
      </c>
      <c r="B25" s="4" t="s">
        <v>416</v>
      </c>
      <c r="C25" s="15" t="s">
        <v>611</v>
      </c>
      <c r="D25" s="15" t="s">
        <v>645</v>
      </c>
      <c r="E25" t="s">
        <v>699</v>
      </c>
      <c r="F25" t="s">
        <v>700</v>
      </c>
      <c r="G25" t="s">
        <v>701</v>
      </c>
      <c r="H25" t="str">
        <f t="shared" si="1"/>
        <v xml:space="preserve"> schema:isPartOf module:BIFK, module:BACS, module:BMZK ; </v>
      </c>
      <c r="I25" t="s">
        <v>718</v>
      </c>
      <c r="J25" t="str">
        <f t="shared" si="2"/>
        <v>thomas-preuss</v>
      </c>
      <c r="M25" t="str">
        <f t="shared" si="3"/>
        <v xml:space="preserve">schema:accountablePerson thbfbim:thomas-preuss . </v>
      </c>
      <c r="N25" s="13" t="s">
        <v>725</v>
      </c>
      <c r="O25" t="str">
        <f t="shared" si="4"/>
        <v xml:space="preserve">module:GlCC a module:Module ; schema:courseCode "GlCC" ; schema:name "Grundlagen des Cloud Computing"@de , "Fundamentals of Cloud Computing"@en ; schema:isPartOf module:BIFK, module:BACS, module:BMZK ; schema:accountablePerson thbfbim:thomas-preuss . </v>
      </c>
    </row>
    <row r="26" spans="1:15" x14ac:dyDescent="0.35">
      <c r="A26" s="11" t="str">
        <f t="shared" si="0"/>
        <v>module:HuCI</v>
      </c>
      <c r="B26" s="4" t="s">
        <v>409</v>
      </c>
      <c r="C26" s="15" t="s">
        <v>410</v>
      </c>
      <c r="D26" s="15" t="s">
        <v>410</v>
      </c>
      <c r="E26" t="s">
        <v>699</v>
      </c>
      <c r="F26" t="s">
        <v>700</v>
      </c>
      <c r="H26" t="str">
        <f t="shared" si="1"/>
        <v xml:space="preserve"> schema:isPartOf module:BIFK, module:BACS ; </v>
      </c>
      <c r="I26" t="s">
        <v>719</v>
      </c>
      <c r="J26" t="str">
        <f t="shared" si="2"/>
        <v>martin-christof-kindsmueller</v>
      </c>
      <c r="M26" t="str">
        <f t="shared" si="3"/>
        <v xml:space="preserve">schema:accountablePerson thbfbim:martin-christof-kindsmueller . </v>
      </c>
      <c r="N26" s="13" t="s">
        <v>725</v>
      </c>
      <c r="O26" t="str">
        <f t="shared" si="4"/>
        <v xml:space="preserve">module:HuCI a module:Module ; schema:courseCode "HuCI" ; schema:name "Human-Computer Interaction"@de , "Human-Computer Interaction"@en ; schema:isPartOf module:BIFK, module:BACS ; schema:accountablePerson thbfbim:martin-christof-kindsmueller . </v>
      </c>
    </row>
    <row r="27" spans="1:15" x14ac:dyDescent="0.35">
      <c r="A27" s="11" t="str">
        <f t="shared" si="0"/>
        <v>module:MiCT</v>
      </c>
      <c r="B27" s="4" t="s">
        <v>401</v>
      </c>
      <c r="C27" s="15" t="s">
        <v>402</v>
      </c>
      <c r="D27" s="15" t="s">
        <v>648</v>
      </c>
      <c r="E27" t="s">
        <v>699</v>
      </c>
      <c r="F27" t="s">
        <v>700</v>
      </c>
      <c r="H27" t="str">
        <f t="shared" si="1"/>
        <v xml:space="preserve"> schema:isPartOf module:BIFK, module:BACS ; </v>
      </c>
      <c r="I27" t="s">
        <v>706</v>
      </c>
      <c r="J27" t="str">
        <f t="shared" si="2"/>
        <v>gerald-kell</v>
      </c>
      <c r="M27" t="str">
        <f t="shared" si="3"/>
        <v xml:space="preserve">schema:accountablePerson thbfbim:gerald-kell . </v>
      </c>
      <c r="N27" s="13" t="s">
        <v>725</v>
      </c>
      <c r="O27" t="str">
        <f t="shared" si="4"/>
        <v xml:space="preserve">module:MiCT a module:Module ; schema:courseCode "MiCT" ; schema:name "Mikrocomputertechnik"@de , "Microcomputing technology"@en ; schema:isPartOf module:BIFK, module:BACS ; schema:accountablePerson thbfbim:gerald-kell . </v>
      </c>
    </row>
    <row r="28" spans="1:15" x14ac:dyDescent="0.35">
      <c r="A28" s="11" t="str">
        <f t="shared" si="0"/>
        <v>module:MiPr</v>
      </c>
      <c r="B28" s="4" t="s">
        <v>394</v>
      </c>
      <c r="C28" s="15" t="s">
        <v>395</v>
      </c>
      <c r="D28" s="15" t="s">
        <v>649</v>
      </c>
      <c r="E28" t="s">
        <v>699</v>
      </c>
      <c r="F28" t="s">
        <v>700</v>
      </c>
      <c r="H28" t="str">
        <f t="shared" si="1"/>
        <v xml:space="preserve"> schema:isPartOf module:BIFK, module:BACS ; </v>
      </c>
      <c r="I28" t="s">
        <v>708</v>
      </c>
      <c r="J28" t="str">
        <f t="shared" si="2"/>
        <v>karl-heinz-jaenicke</v>
      </c>
      <c r="M28" t="str">
        <f t="shared" si="3"/>
        <v xml:space="preserve">schema:accountablePerson thbfbim:karl-heinz-jaenicke . </v>
      </c>
      <c r="N28" s="13" t="s">
        <v>725</v>
      </c>
      <c r="O28" t="str">
        <f t="shared" si="4"/>
        <v xml:space="preserve">module:MiPr a module:Module ; schema:courseCode "MiPr" ; schema:name "Mikroprozessoren"@de , "Microprocessors"@en ; schema:isPartOf module:BIFK, module:BACS ; schema:accountablePerson thbfbim:karl-heinz-jaenicke . </v>
      </c>
    </row>
    <row r="29" spans="1:15" x14ac:dyDescent="0.35">
      <c r="A29" s="11" t="str">
        <f t="shared" si="0"/>
        <v>module:OpAl</v>
      </c>
      <c r="B29" s="4" t="s">
        <v>387</v>
      </c>
      <c r="C29" s="15" t="s">
        <v>612</v>
      </c>
      <c r="D29" s="15" t="s">
        <v>650</v>
      </c>
      <c r="E29" t="s">
        <v>699</v>
      </c>
      <c r="F29" t="s">
        <v>700</v>
      </c>
      <c r="H29" t="str">
        <f t="shared" si="1"/>
        <v xml:space="preserve"> schema:isPartOf module:BIFK, module:BACS ; </v>
      </c>
      <c r="I29" t="s">
        <v>720</v>
      </c>
      <c r="J29" t="str">
        <f t="shared" si="2"/>
        <v>ulrich-baum</v>
      </c>
      <c r="M29" t="str">
        <f t="shared" si="3"/>
        <v xml:space="preserve">schema:accountablePerson thbfbim:ulrich-baum . </v>
      </c>
      <c r="N29" s="13" t="s">
        <v>725</v>
      </c>
      <c r="O29" t="str">
        <f t="shared" si="4"/>
        <v xml:space="preserve">module:OpAl a module:Module ; schema:courseCode "OpAl" ; schema:name "Optimierungsalgorithmen"@de , "Optimization Algorithms"@en ; schema:isPartOf module:BIFK, module:BACS ; schema:accountablePerson thbfbim:ulrich-baum . </v>
      </c>
    </row>
    <row r="30" spans="1:15" x14ac:dyDescent="0.35">
      <c r="A30" s="11" t="str">
        <f t="shared" si="0"/>
        <v>module:KoPr</v>
      </c>
      <c r="B30" s="4" t="s">
        <v>378</v>
      </c>
      <c r="C30" s="15" t="s">
        <v>613</v>
      </c>
      <c r="D30" s="15" t="s">
        <v>651</v>
      </c>
      <c r="E30" t="s">
        <v>699</v>
      </c>
      <c r="F30" t="s">
        <v>700</v>
      </c>
      <c r="H30" t="str">
        <f t="shared" si="1"/>
        <v xml:space="preserve"> schema:isPartOf module:BIFK, module:BACS ; </v>
      </c>
      <c r="I30" t="s">
        <v>721</v>
      </c>
      <c r="J30" t="str">
        <f t="shared" si="2"/>
        <v>studiendekanin-des-studiengangs</v>
      </c>
      <c r="M30" t="str">
        <f t="shared" si="3"/>
        <v xml:space="preserve">schema:accountablePerson thbfbim:studiendekanin-des-studiengangs . </v>
      </c>
      <c r="N30" s="13" t="s">
        <v>725</v>
      </c>
      <c r="O30" t="str">
        <f t="shared" si="4"/>
        <v xml:space="preserve">module:KoPr a module:Module ; schema:courseCode "KoPr" ; schema:name "Komplexpraktikum"@de , "Lab Placement"@en ; schema:isPartOf module:BIFK, module:BACS ; schema:accountablePerson thbfbim:studiendekanin-des-studiengangs . </v>
      </c>
    </row>
    <row r="31" spans="1:15" x14ac:dyDescent="0.35">
      <c r="A31" s="11" t="str">
        <f t="shared" si="0"/>
        <v>module:SEIK</v>
      </c>
      <c r="B31" s="4" t="s">
        <v>367</v>
      </c>
      <c r="C31" s="15" t="s">
        <v>368</v>
      </c>
      <c r="D31" s="15" t="s">
        <v>652</v>
      </c>
      <c r="E31" t="s">
        <v>699</v>
      </c>
      <c r="F31" t="s">
        <v>700</v>
      </c>
      <c r="G31" t="s">
        <v>701</v>
      </c>
      <c r="H31" t="str">
        <f t="shared" si="1"/>
        <v xml:space="preserve"> schema:isPartOf module:BIFK, module:BACS, module:BMZK ; </v>
      </c>
      <c r="I31" t="s">
        <v>705</v>
      </c>
      <c r="J31" t="str">
        <f t="shared" si="2"/>
        <v>gabriele-schmidt</v>
      </c>
      <c r="M31" t="str">
        <f t="shared" si="3"/>
        <v xml:space="preserve">schema:accountablePerson thbfbim:gabriele-schmidt . </v>
      </c>
      <c r="N31" s="13" t="s">
        <v>725</v>
      </c>
      <c r="O31" t="str">
        <f t="shared" si="4"/>
        <v xml:space="preserve">module:SEIK a module:Module ; schema:courseCode "SEIK" ; schema:name "Software-Engineering"@de , "Software Engineering"@en ; schema:isPartOf module:BIFK, module:BACS, module:BMZK ; schema:accountablePerson thbfbim:gabriele-schmidt . </v>
      </c>
    </row>
    <row r="32" spans="1:15" x14ac:dyDescent="0.35">
      <c r="A32" s="11" t="str">
        <f t="shared" si="0"/>
        <v>module:AKrG</v>
      </c>
      <c r="B32" s="4" t="s">
        <v>360</v>
      </c>
      <c r="C32" s="15" t="s">
        <v>614</v>
      </c>
      <c r="D32" s="15" t="s">
        <v>698</v>
      </c>
      <c r="E32" t="s">
        <v>699</v>
      </c>
      <c r="F32" t="s">
        <v>700</v>
      </c>
      <c r="H32" t="str">
        <f t="shared" si="1"/>
        <v xml:space="preserve"> schema:isPartOf module:BIFK, module:BACS ; </v>
      </c>
      <c r="I32" t="s">
        <v>720</v>
      </c>
      <c r="J32" t="str">
        <f t="shared" si="2"/>
        <v>ulrich-baum</v>
      </c>
      <c r="M32" t="str">
        <f t="shared" si="3"/>
        <v xml:space="preserve">schema:accountablePerson thbfbim:ulrich-baum . </v>
      </c>
      <c r="N32" s="13" t="s">
        <v>725</v>
      </c>
      <c r="O32" t="str">
        <f t="shared" si="4"/>
        <v xml:space="preserve">module:AKrG a module:Module ; schema:courseCode "AKrG" ; schema:name "Angewandte Kryptographie"@de , "Applied Cryptography"@en ; schema:isPartOf module:BIFK, module:BACS ; schema:accountablePerson thbfbim:ulrich-baum . </v>
      </c>
    </row>
    <row r="33" spans="1:15" x14ac:dyDescent="0.35">
      <c r="A33" s="11" t="str">
        <f t="shared" si="0"/>
        <v>module:BITS</v>
      </c>
      <c r="B33" s="4" t="s">
        <v>350</v>
      </c>
      <c r="C33" s="15" t="s">
        <v>351</v>
      </c>
      <c r="D33" s="15" t="s">
        <v>654</v>
      </c>
      <c r="E33" t="s">
        <v>699</v>
      </c>
      <c r="F33" t="s">
        <v>700</v>
      </c>
      <c r="G33" t="s">
        <v>701</v>
      </c>
      <c r="H33" t="str">
        <f t="shared" si="1"/>
        <v xml:space="preserve"> schema:isPartOf module:BIFK, module:BACS, module:BMZK ; </v>
      </c>
      <c r="I33" t="s">
        <v>713</v>
      </c>
      <c r="J33" t="str">
        <f t="shared" si="2"/>
        <v>claus-vielhauer</v>
      </c>
      <c r="M33" t="str">
        <f t="shared" si="3"/>
        <v xml:space="preserve">schema:accountablePerson thbfbim:claus-vielhauer . </v>
      </c>
      <c r="N33" s="13" t="s">
        <v>725</v>
      </c>
      <c r="O33" t="str">
        <f t="shared" si="4"/>
        <v xml:space="preserve">module:BITS a module:Module ; schema:courseCode "BITS" ; schema:name "Biometrie in der IT-Sicherheit"@de , "Biometrics in IT Security"@en ; schema:isPartOf module:BIFK, module:BACS, module:BMZK ; schema:accountablePerson thbfbim:claus-vielhauer . </v>
      </c>
    </row>
    <row r="34" spans="1:15" x14ac:dyDescent="0.35">
      <c r="A34" s="11" t="str">
        <f t="shared" si="0"/>
        <v>module:CoGr</v>
      </c>
      <c r="B34" s="4" t="s">
        <v>342</v>
      </c>
      <c r="C34" s="15" t="s">
        <v>343</v>
      </c>
      <c r="D34" s="15" t="s">
        <v>655</v>
      </c>
      <c r="E34" t="s">
        <v>699</v>
      </c>
      <c r="F34" t="s">
        <v>700</v>
      </c>
      <c r="H34" t="str">
        <f t="shared" si="1"/>
        <v xml:space="preserve"> schema:isPartOf module:BIFK, module:BACS ; </v>
      </c>
      <c r="I34" t="s">
        <v>703</v>
      </c>
      <c r="J34" t="str">
        <f t="shared" si="2"/>
        <v>reiner-creutzburg</v>
      </c>
      <c r="M34" t="str">
        <f t="shared" si="3"/>
        <v xml:space="preserve">schema:accountablePerson thbfbim:reiner-creutzburg . </v>
      </c>
      <c r="N34" s="13" t="s">
        <v>725</v>
      </c>
      <c r="O34" t="str">
        <f t="shared" si="4"/>
        <v xml:space="preserve">module:CoGr a module:Module ; schema:courseCode "CoGr" ; schema:name "Computergrafik"@de , "Computer Graphics"@en ; schema:isPartOf module:BIFK, module:BACS ; schema:accountablePerson thbfbim:reiner-creutzburg . </v>
      </c>
    </row>
    <row r="35" spans="1:15" x14ac:dyDescent="0.35">
      <c r="A35" s="11" t="str">
        <f t="shared" si="0"/>
        <v>module:CNPr</v>
      </c>
      <c r="B35" s="4" t="s">
        <v>333</v>
      </c>
      <c r="C35" s="15" t="s">
        <v>334</v>
      </c>
      <c r="D35" s="15" t="s">
        <v>656</v>
      </c>
      <c r="E35" t="s">
        <v>699</v>
      </c>
      <c r="F35" t="s">
        <v>700</v>
      </c>
      <c r="G35" t="s">
        <v>701</v>
      </c>
      <c r="H35" t="str">
        <f t="shared" si="1"/>
        <v xml:space="preserve"> schema:isPartOf module:BIFK, module:BACS, module:BMZK ; </v>
      </c>
      <c r="I35" t="s">
        <v>712</v>
      </c>
      <c r="J35" t="str">
        <f t="shared" si="2"/>
        <v>harald-loose</v>
      </c>
      <c r="M35" t="str">
        <f t="shared" si="3"/>
        <v xml:space="preserve">schema:accountablePerson thbfbim:harald-loose . </v>
      </c>
      <c r="N35" s="13" t="s">
        <v>725</v>
      </c>
      <c r="O35" t="str">
        <f t="shared" si="4"/>
        <v xml:space="preserve">module:CNPr a module:Module ; schema:courseCode "CNPr" ; schema:name "C#- und .NET-Programmierung"@de , "C# and .NET Programming"@en ; schema:isPartOf module:BIFK, module:BACS, module:BMZK ; schema:accountablePerson thbfbim:harald-loose . </v>
      </c>
    </row>
    <row r="36" spans="1:15" x14ac:dyDescent="0.35">
      <c r="A36" s="11" t="str">
        <f t="shared" si="0"/>
        <v>module:DBPr</v>
      </c>
      <c r="B36" s="4" t="s">
        <v>326</v>
      </c>
      <c r="C36" s="15" t="s">
        <v>615</v>
      </c>
      <c r="D36" s="15" t="s">
        <v>657</v>
      </c>
      <c r="E36" t="s">
        <v>699</v>
      </c>
      <c r="F36" t="s">
        <v>700</v>
      </c>
      <c r="G36" t="s">
        <v>701</v>
      </c>
      <c r="H36" t="str">
        <f t="shared" si="1"/>
        <v xml:space="preserve"> schema:isPartOf module:BIFK, module:BACS, module:BMZK ; </v>
      </c>
      <c r="I36" t="s">
        <v>710</v>
      </c>
      <c r="J36" t="str">
        <f t="shared" si="2"/>
        <v>susanne-busse</v>
      </c>
      <c r="M36" t="str">
        <f t="shared" si="3"/>
        <v xml:space="preserve">schema:accountablePerson thbfbim:susanne-busse . </v>
      </c>
      <c r="N36" s="13" t="s">
        <v>725</v>
      </c>
      <c r="O36" t="str">
        <f t="shared" si="4"/>
        <v xml:space="preserve">module:DBPr a module:Module ; schema:courseCode "DBPr" ; schema:name "Datenbankprogrammierung"@de , "Database Programming"@en ; schema:isPartOf module:BIFK, module:BACS, module:BMZK ; schema:accountablePerson thbfbim:susanne-busse . </v>
      </c>
    </row>
    <row r="37" spans="1:15" x14ac:dyDescent="0.35">
      <c r="A37" s="11" t="str">
        <f t="shared" si="0"/>
        <v>module:DaVi</v>
      </c>
      <c r="B37" s="4" t="s">
        <v>318</v>
      </c>
      <c r="C37" s="15" t="s">
        <v>616</v>
      </c>
      <c r="D37" s="15" t="s">
        <v>658</v>
      </c>
      <c r="E37" t="s">
        <v>699</v>
      </c>
      <c r="F37" t="s">
        <v>700</v>
      </c>
      <c r="H37" t="str">
        <f t="shared" si="1"/>
        <v xml:space="preserve"> schema:isPartOf module:BIFK, module:BACS ; </v>
      </c>
      <c r="I37" t="s">
        <v>722</v>
      </c>
      <c r="J37" t="str">
        <f t="shared" si="2"/>
        <v>sven-buchholz</v>
      </c>
      <c r="M37" t="str">
        <f t="shared" si="3"/>
        <v xml:space="preserve">schema:accountablePerson thbfbim:sven-buchholz . </v>
      </c>
      <c r="N37" s="13" t="s">
        <v>725</v>
      </c>
      <c r="O37" t="str">
        <f t="shared" si="4"/>
        <v xml:space="preserve">module:DaVi a module:Module ; schema:courseCode "DaVi" ; schema:name "Datenvisualisierung"@de , "Data Visualization"@en ; schema:isPartOf module:BIFK, module:BACS ; schema:accountablePerson thbfbim:sven-buchholz . </v>
      </c>
    </row>
    <row r="38" spans="1:15" x14ac:dyDescent="0.35">
      <c r="A38" s="11" t="str">
        <f t="shared" si="0"/>
        <v>module:DSBV</v>
      </c>
      <c r="B38" s="4" t="s">
        <v>311</v>
      </c>
      <c r="C38" s="15" t="s">
        <v>312</v>
      </c>
      <c r="D38" s="15" t="s">
        <v>659</v>
      </c>
      <c r="E38" t="s">
        <v>699</v>
      </c>
      <c r="F38" t="s">
        <v>700</v>
      </c>
      <c r="H38" t="str">
        <f t="shared" si="1"/>
        <v xml:space="preserve"> schema:isPartOf module:BIFK, module:BACS ; </v>
      </c>
      <c r="I38" t="s">
        <v>712</v>
      </c>
      <c r="J38" t="str">
        <f t="shared" si="2"/>
        <v>harald-loose</v>
      </c>
      <c r="M38" t="str">
        <f t="shared" si="3"/>
        <v xml:space="preserve">schema:accountablePerson thbfbim:harald-loose . </v>
      </c>
      <c r="N38" s="13" t="s">
        <v>725</v>
      </c>
      <c r="O38" t="str">
        <f t="shared" si="4"/>
        <v xml:space="preserve">module:DSBV a module:Module ; schema:courseCode "DSBV" ; schema:name "Digitale Signal- und Bildverarbeitung"@de , "Digital Signal and Image Processing"@en ; schema:isPartOf module:BIFK, module:BACS ; schema:accountablePerson thbfbim:harald-loose . </v>
      </c>
    </row>
    <row r="39" spans="1:15" x14ac:dyDescent="0.35">
      <c r="A39" s="11" t="str">
        <f t="shared" si="0"/>
        <v>module:DiFi</v>
      </c>
      <c r="B39" s="4" t="s">
        <v>304</v>
      </c>
      <c r="C39" s="15" t="s">
        <v>305</v>
      </c>
      <c r="D39" s="15" t="s">
        <v>660</v>
      </c>
      <c r="E39" t="s">
        <v>699</v>
      </c>
      <c r="F39" t="s">
        <v>700</v>
      </c>
      <c r="H39" t="str">
        <f t="shared" si="1"/>
        <v xml:space="preserve"> schema:isPartOf module:BIFK, module:BACS ; </v>
      </c>
      <c r="I39" t="s">
        <v>717</v>
      </c>
      <c r="J39" t="str">
        <f t="shared" si="2"/>
        <v>eberhard-hasche</v>
      </c>
      <c r="M39" t="str">
        <f t="shared" si="3"/>
        <v xml:space="preserve">schema:accountablePerson thbfbim:eberhard-hasche . </v>
      </c>
      <c r="N39" s="13" t="s">
        <v>725</v>
      </c>
      <c r="O39" t="str">
        <f t="shared" si="4"/>
        <v xml:space="preserve">module:DiFi a module:Module ; schema:courseCode "DiFi" ; schema:name "Digitales Filmen"@de , "Digital Filmmaking"@en ; schema:isPartOf module:BIFK, module:BACS ; schema:accountablePerson thbfbim:eberhard-hasche . </v>
      </c>
    </row>
    <row r="40" spans="1:15" x14ac:dyDescent="0.35">
      <c r="A40" s="11" t="str">
        <f t="shared" si="0"/>
        <v>module:GlWV</v>
      </c>
      <c r="B40" s="4" t="s">
        <v>297</v>
      </c>
      <c r="C40" s="15" t="s">
        <v>298</v>
      </c>
      <c r="D40" s="15" t="s">
        <v>661</v>
      </c>
      <c r="E40" t="s">
        <v>699</v>
      </c>
      <c r="F40" t="s">
        <v>700</v>
      </c>
      <c r="G40" t="s">
        <v>701</v>
      </c>
      <c r="H40" t="str">
        <f t="shared" si="1"/>
        <v xml:space="preserve"> schema:isPartOf module:BIFK, module:BACS, module:BMZK ; </v>
      </c>
      <c r="I40" t="s">
        <v>714</v>
      </c>
      <c r="J40" t="str">
        <f t="shared" si="2"/>
        <v>jochen-heinsohn</v>
      </c>
      <c r="M40" t="str">
        <f t="shared" si="3"/>
        <v xml:space="preserve">schema:accountablePerson thbfbim:jochen-heinsohn . </v>
      </c>
      <c r="N40" s="13" t="s">
        <v>725</v>
      </c>
      <c r="O40" t="str">
        <f t="shared" si="4"/>
        <v xml:space="preserve">module:GlWV a module:Module ; schema:courseCode "GlWV" ; schema:name "Grundlagen der Wissensverarbeitung"@de , "Fundamentals of Knowledge Processing"@en ; schema:isPartOf module:BIFK, module:BACS, module:BMZK ; schema:accountablePerson thbfbim:jochen-heinsohn . </v>
      </c>
    </row>
    <row r="41" spans="1:15" x14ac:dyDescent="0.35">
      <c r="A41" s="11" t="str">
        <f t="shared" si="0"/>
        <v>module:GlIM</v>
      </c>
      <c r="B41" s="4" t="s">
        <v>291</v>
      </c>
      <c r="C41" s="15" t="s">
        <v>292</v>
      </c>
      <c r="D41" s="15" t="s">
        <v>662</v>
      </c>
      <c r="E41" t="s">
        <v>699</v>
      </c>
      <c r="F41" t="s">
        <v>700</v>
      </c>
      <c r="H41" t="str">
        <f t="shared" si="1"/>
        <v xml:space="preserve"> schema:isPartOf module:BIFK, module:BACS ; </v>
      </c>
      <c r="I41" t="s">
        <v>709</v>
      </c>
      <c r="J41" t="str">
        <f t="shared" si="2"/>
        <v>alexander-urban</v>
      </c>
      <c r="M41" t="str">
        <f t="shared" si="3"/>
        <v xml:space="preserve">schema:accountablePerson thbfbim:alexander-urban . </v>
      </c>
      <c r="N41" s="13" t="s">
        <v>725</v>
      </c>
      <c r="O41" t="str">
        <f t="shared" si="4"/>
        <v xml:space="preserve">module:GlIM a module:Module ; schema:courseCode "GlIM" ; schema:name "Grundlagen Interaktiver Medien"@de , "Fundamentals of Interactive Media"@en ; schema:isPartOf module:BIFK, module:BACS ; schema:accountablePerson thbfbim:alexander-urban . </v>
      </c>
    </row>
    <row r="42" spans="1:15" x14ac:dyDescent="0.35">
      <c r="A42" s="11" t="str">
        <f t="shared" si="0"/>
        <v>module:InMC</v>
      </c>
      <c r="B42" s="4" t="s">
        <v>285</v>
      </c>
      <c r="C42" s="15" t="s">
        <v>286</v>
      </c>
      <c r="D42" s="15" t="s">
        <v>286</v>
      </c>
      <c r="E42" t="s">
        <v>699</v>
      </c>
      <c r="F42" t="s">
        <v>700</v>
      </c>
      <c r="H42" t="str">
        <f t="shared" si="1"/>
        <v xml:space="preserve"> schema:isPartOf module:BIFK, module:BACS ; </v>
      </c>
      <c r="I42" t="s">
        <v>709</v>
      </c>
      <c r="J42" t="str">
        <f t="shared" si="2"/>
        <v>alexander-urban</v>
      </c>
      <c r="M42" t="str">
        <f t="shared" si="3"/>
        <v xml:space="preserve">schema:accountablePerson thbfbim:alexander-urban . </v>
      </c>
      <c r="N42" s="13" t="s">
        <v>725</v>
      </c>
      <c r="O42" t="str">
        <f t="shared" si="4"/>
        <v xml:space="preserve">module:InMC a module:Module ; schema:courseCode "InMC" ; schema:name "International Media Camp"@de , "International Media Camp"@en ; schema:isPartOf module:BIFK, module:BACS ; schema:accountablePerson thbfbim:alexander-urban . </v>
      </c>
    </row>
    <row r="43" spans="1:15" x14ac:dyDescent="0.35">
      <c r="A43" s="11" t="str">
        <f t="shared" si="0"/>
        <v>module:JETA</v>
      </c>
      <c r="B43" s="4" t="s">
        <v>277</v>
      </c>
      <c r="C43" s="15" t="s">
        <v>617</v>
      </c>
      <c r="D43" s="15" t="s">
        <v>663</v>
      </c>
      <c r="E43" t="s">
        <v>699</v>
      </c>
      <c r="F43" t="s">
        <v>700</v>
      </c>
      <c r="H43" t="str">
        <f t="shared" si="1"/>
        <v xml:space="preserve"> schema:isPartOf module:BIFK, module:BACS ; </v>
      </c>
      <c r="I43" t="s">
        <v>711</v>
      </c>
      <c r="J43" t="str">
        <f t="shared" si="2"/>
        <v>martin-schaffoener</v>
      </c>
      <c r="M43" t="str">
        <f t="shared" si="3"/>
        <v xml:space="preserve">schema:accountablePerson thbfbim:martin-schaffoener . </v>
      </c>
      <c r="N43" s="13" t="s">
        <v>725</v>
      </c>
      <c r="O43" t="str">
        <f t="shared" si="4"/>
        <v xml:space="preserve">module:JETA a module:Module ; schema:courseCode "JETA" ; schema:name "JEE-Technologien und Anwendungen"@de , "JEE Technologies and Applications"@en ; schema:isPartOf module:BIFK, module:BACS ; schema:accountablePerson thbfbim:martin-schaffoener . </v>
      </c>
    </row>
    <row r="44" spans="1:15" x14ac:dyDescent="0.35">
      <c r="A44" s="11" t="str">
        <f t="shared" si="0"/>
        <v>module:MOPr</v>
      </c>
      <c r="B44" s="4" t="s">
        <v>272</v>
      </c>
      <c r="C44" s="15" t="s">
        <v>273</v>
      </c>
      <c r="D44" s="15" t="s">
        <v>664</v>
      </c>
      <c r="E44" t="s">
        <v>699</v>
      </c>
      <c r="F44" t="s">
        <v>700</v>
      </c>
      <c r="H44" t="str">
        <f t="shared" si="1"/>
        <v xml:space="preserve"> schema:isPartOf module:BIFK, module:BACS ; </v>
      </c>
      <c r="I44" t="s">
        <v>708</v>
      </c>
      <c r="J44" t="str">
        <f t="shared" si="2"/>
        <v>karl-heinz-jaenicke</v>
      </c>
      <c r="M44" t="str">
        <f t="shared" si="3"/>
        <v xml:space="preserve">schema:accountablePerson thbfbim:karl-heinz-jaenicke . </v>
      </c>
      <c r="N44" s="13" t="s">
        <v>725</v>
      </c>
      <c r="O44" t="str">
        <f t="shared" si="4"/>
        <v xml:space="preserve">module:MOPr a module:Module ; schema:courseCode "MOPr" ; schema:name "Maschinenorientierte Programmierung"@de , "Machine-oriented Programming"@en ; schema:isPartOf module:BIFK, module:BACS ; schema:accountablePerson thbfbim:karl-heinz-jaenicke . </v>
      </c>
    </row>
    <row r="45" spans="1:15" x14ac:dyDescent="0.35">
      <c r="A45" s="11" t="str">
        <f t="shared" si="0"/>
        <v>module:MaPr</v>
      </c>
      <c r="B45" s="4" t="s">
        <v>266</v>
      </c>
      <c r="C45" s="15" t="s">
        <v>267</v>
      </c>
      <c r="D45" s="15" t="s">
        <v>665</v>
      </c>
      <c r="E45" t="s">
        <v>699</v>
      </c>
      <c r="F45" t="s">
        <v>700</v>
      </c>
      <c r="H45" t="str">
        <f t="shared" si="1"/>
        <v xml:space="preserve"> schema:isPartOf module:BIFK, module:BACS ; </v>
      </c>
      <c r="I45" t="s">
        <v>702</v>
      </c>
      <c r="J45" t="str">
        <f t="shared" si="2"/>
        <v>rolf-socher</v>
      </c>
      <c r="M45" t="str">
        <f t="shared" si="3"/>
        <v xml:space="preserve">schema:accountablePerson thbfbim:rolf-socher . </v>
      </c>
      <c r="N45" s="13" t="s">
        <v>725</v>
      </c>
      <c r="O45" t="str">
        <f t="shared" si="4"/>
        <v xml:space="preserve">module:MaPr a module:Module ; schema:courseCode "MaPr" ; schema:name "Mathematische Programmierung"@de , "Mathematical Programming"@en ; schema:isPartOf module:BIFK, module:BACS ; schema:accountablePerson thbfbim:rolf-socher . </v>
      </c>
    </row>
    <row r="46" spans="1:15" x14ac:dyDescent="0.35">
      <c r="A46" s="11" t="str">
        <f t="shared" si="0"/>
        <v>module:MoAS</v>
      </c>
      <c r="B46" s="4" t="s">
        <v>260</v>
      </c>
      <c r="C46" s="15" t="s">
        <v>618</v>
      </c>
      <c r="D46" s="15" t="s">
        <v>666</v>
      </c>
      <c r="E46" t="s">
        <v>699</v>
      </c>
      <c r="F46" t="s">
        <v>700</v>
      </c>
      <c r="H46" t="str">
        <f t="shared" si="1"/>
        <v xml:space="preserve"> schema:isPartOf module:BIFK, module:BACS ; </v>
      </c>
      <c r="I46" t="s">
        <v>711</v>
      </c>
      <c r="J46" t="str">
        <f t="shared" si="2"/>
        <v>martin-schaffoener</v>
      </c>
      <c r="M46" t="str">
        <f t="shared" si="3"/>
        <v xml:space="preserve">schema:accountablePerson thbfbim:martin-schaffoener . </v>
      </c>
      <c r="N46" s="13" t="s">
        <v>725</v>
      </c>
      <c r="O46" t="str">
        <f t="shared" si="4"/>
        <v xml:space="preserve">module:MoAS a module:Module ; schema:courseCode "MoAS" ; schema:name "Mobile Anwendungen und Systeme"@de , "Mobile Applications and Systems"@en ; schema:isPartOf module:BIFK, module:BACS ; schema:accountablePerson thbfbim:martin-schaffoener . </v>
      </c>
    </row>
    <row r="47" spans="1:15" x14ac:dyDescent="0.35">
      <c r="A47" s="11" t="str">
        <f t="shared" si="0"/>
        <v>module:OOSS</v>
      </c>
      <c r="B47" s="4" t="s">
        <v>255</v>
      </c>
      <c r="C47" s="15" t="s">
        <v>256</v>
      </c>
      <c r="D47" s="15" t="s">
        <v>667</v>
      </c>
      <c r="E47" t="s">
        <v>699</v>
      </c>
      <c r="F47" t="s">
        <v>700</v>
      </c>
      <c r="H47" t="str">
        <f t="shared" si="1"/>
        <v xml:space="preserve"> schema:isPartOf module:BIFK, module:BACS ; </v>
      </c>
      <c r="I47" t="s">
        <v>718</v>
      </c>
      <c r="J47" t="str">
        <f t="shared" si="2"/>
        <v>thomas-preuss</v>
      </c>
      <c r="M47" t="str">
        <f t="shared" si="3"/>
        <v xml:space="preserve">schema:accountablePerson thbfbim:thomas-preuss . </v>
      </c>
      <c r="N47" s="13" t="s">
        <v>725</v>
      </c>
      <c r="O47" t="str">
        <f t="shared" si="4"/>
        <v xml:space="preserve">module:OOSS a module:Module ; schema:courseCode "OOSS" ; schema:name "Objektorientierte Skriptsprachen"@de , "Object-oriented Scripting Languages"@en ; schema:isPartOf module:BIFK, module:BACS ; schema:accountablePerson thbfbim:thomas-preuss . </v>
      </c>
    </row>
    <row r="48" spans="1:15" x14ac:dyDescent="0.35">
      <c r="A48" s="11" t="str">
        <f t="shared" si="0"/>
        <v>module:ReAr</v>
      </c>
      <c r="B48" s="4" t="s">
        <v>248</v>
      </c>
      <c r="C48" s="15" t="s">
        <v>249</v>
      </c>
      <c r="D48" s="15" t="s">
        <v>249</v>
      </c>
      <c r="E48" t="s">
        <v>699</v>
      </c>
      <c r="F48" t="s">
        <v>700</v>
      </c>
      <c r="H48" t="str">
        <f t="shared" si="1"/>
        <v xml:space="preserve"> schema:isPartOf module:BIFK, module:BACS ; </v>
      </c>
      <c r="I48" t="s">
        <v>706</v>
      </c>
      <c r="J48" t="str">
        <f t="shared" si="2"/>
        <v>gerald-kell</v>
      </c>
      <c r="M48" t="str">
        <f t="shared" si="3"/>
        <v xml:space="preserve">schema:accountablePerson thbfbim:gerald-kell . </v>
      </c>
      <c r="N48" s="13" t="s">
        <v>725</v>
      </c>
      <c r="O48" t="str">
        <f t="shared" si="4"/>
        <v xml:space="preserve">module:ReAr a module:Module ; schema:courseCode "ReAr" ; schema:name "Rechnerarchitektur"@de , "Rechnerarchitektur"@en ; schema:isPartOf module:BIFK, module:BACS ; schema:accountablePerson thbfbim:gerald-kell . </v>
      </c>
    </row>
    <row r="49" spans="1:15" x14ac:dyDescent="0.35">
      <c r="A49" s="11" t="str">
        <f t="shared" si="0"/>
        <v>module:ScMD</v>
      </c>
      <c r="B49" s="4" t="s">
        <v>241</v>
      </c>
      <c r="C49" s="15" t="s">
        <v>242</v>
      </c>
      <c r="D49" s="15" t="s">
        <v>668</v>
      </c>
      <c r="E49" t="s">
        <v>699</v>
      </c>
      <c r="F49" t="s">
        <v>700</v>
      </c>
      <c r="H49" t="str">
        <f t="shared" si="1"/>
        <v xml:space="preserve"> schema:isPartOf module:BIFK, module:BACS ; </v>
      </c>
      <c r="I49" t="s">
        <v>709</v>
      </c>
      <c r="J49" t="str">
        <f t="shared" si="2"/>
        <v>alexander-urban</v>
      </c>
      <c r="M49" t="str">
        <f t="shared" si="3"/>
        <v xml:space="preserve">schema:accountablePerson thbfbim:alexander-urban . </v>
      </c>
      <c r="N49" s="13" t="s">
        <v>725</v>
      </c>
      <c r="O49" t="str">
        <f t="shared" si="4"/>
        <v xml:space="preserve">module:ScMD a module:Module ; schema:courseCode "ScMD" ; schema:name "Screen-/Motiondesign"@de , "Screen and Motion Design"@en ; schema:isPartOf module:BIFK, module:BACS ; schema:accountablePerson thbfbim:alexander-urban . </v>
      </c>
    </row>
    <row r="50" spans="1:15" x14ac:dyDescent="0.35">
      <c r="A50" s="11" t="str">
        <f t="shared" si="0"/>
        <v>module:SMVS</v>
      </c>
      <c r="B50" s="4" t="s">
        <v>235</v>
      </c>
      <c r="C50" s="15" t="s">
        <v>619</v>
      </c>
      <c r="D50" s="15" t="s">
        <v>669</v>
      </c>
      <c r="E50" t="s">
        <v>699</v>
      </c>
      <c r="F50" t="s">
        <v>700</v>
      </c>
      <c r="H50" t="str">
        <f t="shared" si="1"/>
        <v xml:space="preserve"> schema:isPartOf module:BIFK, module:BACS ; </v>
      </c>
      <c r="I50" t="s">
        <v>713</v>
      </c>
      <c r="J50" t="str">
        <f t="shared" si="2"/>
        <v>claus-vielhauer</v>
      </c>
      <c r="M50" t="str">
        <f t="shared" si="3"/>
        <v xml:space="preserve">schema:accountablePerson thbfbim:claus-vielhauer . </v>
      </c>
      <c r="N50" s="13" t="s">
        <v>725</v>
      </c>
      <c r="O50" t="str">
        <f t="shared" si="4"/>
        <v xml:space="preserve">module:SMVS a module:Module ; schema:courseCode "SMVS" ; schema:name "Sicherheit mobiler und verteilter Systeme"@de , "Security of Mobile and Distributed Systems"@en ; schema:isPartOf module:BIFK, module:BACS ; schema:accountablePerson thbfbim:claus-vielhauer . </v>
      </c>
    </row>
    <row r="51" spans="1:15" x14ac:dyDescent="0.35">
      <c r="A51" s="11" t="str">
        <f t="shared" si="0"/>
        <v>module:SG3C</v>
      </c>
      <c r="B51" s="4" t="s">
        <v>225</v>
      </c>
      <c r="C51" s="15" t="s">
        <v>226</v>
      </c>
      <c r="D51" s="15" t="s">
        <v>670</v>
      </c>
      <c r="E51" t="s">
        <v>699</v>
      </c>
      <c r="F51" t="s">
        <v>700</v>
      </c>
      <c r="H51" t="str">
        <f t="shared" si="1"/>
        <v xml:space="preserve"> schema:isPartOf module:BIFK, module:BACS ; </v>
      </c>
      <c r="I51" t="s">
        <v>721</v>
      </c>
      <c r="J51" t="str">
        <f t="shared" si="2"/>
        <v>studiendekanin-des-studiengangs</v>
      </c>
      <c r="M51" t="str">
        <f t="shared" si="3"/>
        <v xml:space="preserve">schema:accountablePerson thbfbim:studiendekanin-des-studiengangs . </v>
      </c>
      <c r="N51" s="13" t="s">
        <v>725</v>
      </c>
      <c r="O51" t="str">
        <f t="shared" si="4"/>
        <v xml:space="preserve">module:SG3C a module:Module ; schema:courseCode "SG3C" ; schema:name "Studium Generale III  Lehrveranstaltung: Communicative Competence"@de , "General Studies III  Course: Communicative Competence"@en ; schema:isPartOf module:BIFK, module:BACS ; schema:accountablePerson thbfbim:studiendekanin-des-studiengangs . </v>
      </c>
    </row>
    <row r="52" spans="1:15" x14ac:dyDescent="0.35">
      <c r="A52" s="11" t="str">
        <f t="shared" si="0"/>
        <v>module:SG3P</v>
      </c>
      <c r="B52" s="4" t="s">
        <v>215</v>
      </c>
      <c r="C52" s="15" t="s">
        <v>216</v>
      </c>
      <c r="D52" s="15" t="s">
        <v>671</v>
      </c>
      <c r="E52" t="s">
        <v>699</v>
      </c>
      <c r="H52" t="str">
        <f t="shared" si="1"/>
        <v xml:space="preserve"> schema:isPartOf module:BIFK ; </v>
      </c>
      <c r="I52" t="s">
        <v>721</v>
      </c>
      <c r="J52" t="str">
        <f t="shared" si="2"/>
        <v>studiendekanin-des-studiengangs</v>
      </c>
      <c r="M52" t="str">
        <f t="shared" si="3"/>
        <v xml:space="preserve">schema:accountablePerson thbfbim:studiendekanin-des-studiengangs . </v>
      </c>
      <c r="N52" s="13" t="s">
        <v>725</v>
      </c>
      <c r="O52" t="str">
        <f t="shared" si="4"/>
        <v xml:space="preserve">module:SG3P a module:Module ; schema:courseCode "SG3P" ; schema:name "Studium Generale III  Lehrveranstaltung: Grundlagen des Projektmanagements"@de , "General Studies III  Course: Fundamentals of Project Management"@en ; schema:isPartOf module:BIFK ; schema:accountablePerson thbfbim:studiendekanin-des-studiengangs . </v>
      </c>
    </row>
    <row r="53" spans="1:15" x14ac:dyDescent="0.35">
      <c r="A53" s="11" t="str">
        <f t="shared" si="0"/>
        <v>module:SG4E</v>
      </c>
      <c r="B53" s="4" t="s">
        <v>206</v>
      </c>
      <c r="C53" s="15" t="s">
        <v>207</v>
      </c>
      <c r="D53" s="15" t="s">
        <v>672</v>
      </c>
      <c r="E53" t="s">
        <v>699</v>
      </c>
      <c r="F53" t="s">
        <v>700</v>
      </c>
      <c r="H53" t="str">
        <f t="shared" si="1"/>
        <v xml:space="preserve"> schema:isPartOf module:BIFK, module:BACS ; </v>
      </c>
      <c r="I53" t="s">
        <v>721</v>
      </c>
      <c r="J53" t="str">
        <f t="shared" si="2"/>
        <v>studiendekanin-des-studiengangs</v>
      </c>
      <c r="M53" t="str">
        <f t="shared" si="3"/>
        <v xml:space="preserve">schema:accountablePerson thbfbim:studiendekanin-des-studiengangs . </v>
      </c>
      <c r="N53" s="13" t="s">
        <v>725</v>
      </c>
      <c r="O53" t="str">
        <f t="shared" si="4"/>
        <v xml:space="preserve">module:SG4E a module:Module ; schema:courseCode "SG4E" ; schema:name "Studium Generale IV  Lehrveranstaltung: Ethik"@de , "General Studies IV  Course: Ethics"@en ; schema:isPartOf module:BIFK, module:BACS ; schema:accountablePerson thbfbim:studiendekanin-des-studiengangs . </v>
      </c>
    </row>
    <row r="54" spans="1:15" x14ac:dyDescent="0.35">
      <c r="A54" s="11" t="str">
        <f t="shared" si="0"/>
        <v>module:SG4M</v>
      </c>
      <c r="B54" s="4" t="s">
        <v>197</v>
      </c>
      <c r="C54" s="15" t="s">
        <v>198</v>
      </c>
      <c r="D54" s="15" t="s">
        <v>673</v>
      </c>
      <c r="E54" t="s">
        <v>699</v>
      </c>
      <c r="F54" t="s">
        <v>700</v>
      </c>
      <c r="H54" t="str">
        <f t="shared" si="1"/>
        <v xml:space="preserve"> schema:isPartOf module:BIFK, module:BACS ; </v>
      </c>
      <c r="I54" t="s">
        <v>721</v>
      </c>
      <c r="J54" t="str">
        <f t="shared" si="2"/>
        <v>studiendekanin-des-studiengangs</v>
      </c>
      <c r="M54" t="str">
        <f t="shared" si="3"/>
        <v xml:space="preserve">schema:accountablePerson thbfbim:studiendekanin-des-studiengangs . </v>
      </c>
      <c r="N54" s="13" t="s">
        <v>725</v>
      </c>
      <c r="O54" t="str">
        <f t="shared" si="4"/>
        <v xml:space="preserve">module:SG4M a module:Module ; schema:courseCode "SG4M" ; schema:name "Studium Generale IV  Lehrveranstaltung: Medienrecht"@de , "General Studies IV  Course: Media Law"@en ; schema:isPartOf module:BIFK, module:BACS ; schema:accountablePerson thbfbim:studiendekanin-des-studiengangs . </v>
      </c>
    </row>
    <row r="55" spans="1:15" x14ac:dyDescent="0.35">
      <c r="A55" s="11" t="str">
        <f t="shared" si="0"/>
        <v>module:Proj</v>
      </c>
      <c r="B55" s="4" t="s">
        <v>186</v>
      </c>
      <c r="C55" s="15" t="s">
        <v>187</v>
      </c>
      <c r="D55" s="15" t="s">
        <v>674</v>
      </c>
      <c r="E55" t="s">
        <v>699</v>
      </c>
      <c r="H55" t="str">
        <f t="shared" si="1"/>
        <v xml:space="preserve"> schema:isPartOf module:BIFK ; </v>
      </c>
      <c r="I55" t="s">
        <v>721</v>
      </c>
      <c r="J55" t="str">
        <f t="shared" si="2"/>
        <v>studiendekanin-des-studiengangs</v>
      </c>
      <c r="M55" t="str">
        <f t="shared" si="3"/>
        <v xml:space="preserve">schema:accountablePerson thbfbim:studiendekanin-des-studiengangs . </v>
      </c>
      <c r="N55" s="13" t="s">
        <v>725</v>
      </c>
      <c r="O55" t="str">
        <f t="shared" si="4"/>
        <v xml:space="preserve">module:Proj a module:Module ; schema:courseCode "Proj" ; schema:name "Projekt"@de , "Project"@en ; schema:isPartOf module:BIFK ; schema:accountablePerson thbfbim:studiendekanin-des-studiengangs . </v>
      </c>
    </row>
    <row r="56" spans="1:15" x14ac:dyDescent="0.35">
      <c r="A56" s="11" t="str">
        <f t="shared" si="0"/>
        <v>module:EiWS</v>
      </c>
      <c r="B56" s="4" t="s">
        <v>176</v>
      </c>
      <c r="C56" s="15" t="s">
        <v>177</v>
      </c>
      <c r="D56" s="15" t="s">
        <v>675</v>
      </c>
      <c r="E56" t="s">
        <v>699</v>
      </c>
      <c r="F56" t="s">
        <v>701</v>
      </c>
      <c r="H56" t="str">
        <f t="shared" si="1"/>
        <v xml:space="preserve"> schema:isPartOf module:BIFK, module:BMZK ; </v>
      </c>
      <c r="I56" t="s">
        <v>702</v>
      </c>
      <c r="J56" t="str">
        <f t="shared" si="2"/>
        <v>rolf-socher</v>
      </c>
      <c r="M56" t="str">
        <f t="shared" si="3"/>
        <v xml:space="preserve">schema:accountablePerson thbfbim:rolf-socher . </v>
      </c>
      <c r="N56" s="13" t="s">
        <v>725</v>
      </c>
      <c r="O56" t="str">
        <f t="shared" si="4"/>
        <v xml:space="preserve">module:EiWS a module:Module ; schema:courseCode "EiWS" ; schema:name "Einführung in das wissenschaftliche Schreiben"@de , "Introduction to Scientific Writing"@en ; schema:isPartOf module:BIFK, module:BMZK ; schema:accountablePerson thbfbim:rolf-socher . </v>
      </c>
    </row>
    <row r="57" spans="1:15" x14ac:dyDescent="0.35">
      <c r="A57" s="11" t="str">
        <f t="shared" si="0"/>
        <v>module:AuMS</v>
      </c>
      <c r="B57" s="4" t="s">
        <v>166</v>
      </c>
      <c r="C57" s="15" t="s">
        <v>620</v>
      </c>
      <c r="D57" s="15" t="s">
        <v>676</v>
      </c>
      <c r="E57" t="s">
        <v>699</v>
      </c>
      <c r="F57" t="s">
        <v>700</v>
      </c>
      <c r="H57" t="str">
        <f t="shared" si="1"/>
        <v xml:space="preserve"> schema:isPartOf module:BIFK, module:BACS ; </v>
      </c>
      <c r="I57" t="s">
        <v>714</v>
      </c>
      <c r="J57" t="str">
        <f t="shared" si="2"/>
        <v>jochen-heinsohn</v>
      </c>
      <c r="M57" t="str">
        <f t="shared" si="3"/>
        <v xml:space="preserve">schema:accountablePerson thbfbim:jochen-heinsohn . </v>
      </c>
      <c r="N57" s="13" t="s">
        <v>725</v>
      </c>
      <c r="O57" t="str">
        <f t="shared" si="4"/>
        <v xml:space="preserve">module:AuMS a module:Module ; schema:courseCode "AuMS" ; schema:name "Autonome Mobile Systeme"@de , "Autonomous Mobile Systems"@en ; schema:isPartOf module:BIFK, module:BACS ; schema:accountablePerson thbfbim:jochen-heinsohn . </v>
      </c>
    </row>
    <row r="58" spans="1:15" x14ac:dyDescent="0.35">
      <c r="A58" s="11" t="str">
        <f t="shared" si="0"/>
        <v>module:CrDI</v>
      </c>
      <c r="B58" s="4" t="s">
        <v>159</v>
      </c>
      <c r="C58" s="15" t="s">
        <v>621</v>
      </c>
      <c r="D58" s="15" t="s">
        <v>677</v>
      </c>
      <c r="E58" t="s">
        <v>699</v>
      </c>
      <c r="F58" t="s">
        <v>700</v>
      </c>
      <c r="H58" t="str">
        <f t="shared" si="1"/>
        <v xml:space="preserve"> schema:isPartOf module:BIFK, module:BACS ; </v>
      </c>
      <c r="I58" t="s">
        <v>715</v>
      </c>
      <c r="J58" t="str">
        <f t="shared" si="2"/>
        <v>stefan-kim</v>
      </c>
      <c r="M58" t="str">
        <f t="shared" si="3"/>
        <v xml:space="preserve">schema:accountablePerson thbfbim:stefan-kim . </v>
      </c>
      <c r="N58" s="13" t="s">
        <v>725</v>
      </c>
      <c r="O58" t="str">
        <f t="shared" si="4"/>
        <v xml:space="preserve">module:CrDI a module:Module ; schema:courseCode "CrDI" ; schema:name "Cross-Device-Interaktion"@de , "Cross-Device Interaction"@en ; schema:isPartOf module:BIFK, module:BACS ; schema:accountablePerson thbfbim:stefan-kim . </v>
      </c>
    </row>
    <row r="59" spans="1:15" x14ac:dyDescent="0.35">
      <c r="A59" s="11" t="str">
        <f t="shared" si="0"/>
        <v>module:EiSy</v>
      </c>
      <c r="B59" s="4" t="s">
        <v>152</v>
      </c>
      <c r="C59" s="15" t="s">
        <v>153</v>
      </c>
      <c r="D59" s="15" t="s">
        <v>678</v>
      </c>
      <c r="E59" t="s">
        <v>699</v>
      </c>
      <c r="F59" t="s">
        <v>700</v>
      </c>
      <c r="H59" t="str">
        <f t="shared" si="1"/>
        <v xml:space="preserve"> schema:isPartOf module:BIFK, module:BACS ; </v>
      </c>
      <c r="I59" t="s">
        <v>708</v>
      </c>
      <c r="J59" t="str">
        <f t="shared" si="2"/>
        <v>karl-heinz-jaenicke</v>
      </c>
      <c r="M59" t="str">
        <f t="shared" si="3"/>
        <v xml:space="preserve">schema:accountablePerson thbfbim:karl-heinz-jaenicke . </v>
      </c>
      <c r="N59" s="13" t="s">
        <v>725</v>
      </c>
      <c r="O59" t="str">
        <f t="shared" si="4"/>
        <v xml:space="preserve">module:EiSy a module:Module ; schema:courseCode "EiSy" ; schema:name "Eingebettete Systeme"@de , "Embedded Systems"@en ; schema:isPartOf module:BIFK, module:BACS ; schema:accountablePerson thbfbim:karl-heinz-jaenicke . </v>
      </c>
    </row>
    <row r="60" spans="1:15" x14ac:dyDescent="0.35">
      <c r="A60" s="11" t="str">
        <f t="shared" si="0"/>
        <v>module:EnAn</v>
      </c>
      <c r="B60" s="4" t="s">
        <v>145</v>
      </c>
      <c r="C60" s="15" t="s">
        <v>622</v>
      </c>
      <c r="D60" s="15" t="s">
        <v>679</v>
      </c>
      <c r="E60" t="s">
        <v>699</v>
      </c>
      <c r="F60" t="s">
        <v>700</v>
      </c>
      <c r="H60" t="str">
        <f t="shared" si="1"/>
        <v xml:space="preserve"> schema:isPartOf module:BIFK, module:BACS ; </v>
      </c>
      <c r="I60" t="s">
        <v>711</v>
      </c>
      <c r="J60" t="str">
        <f t="shared" si="2"/>
        <v>martin-schaffoener</v>
      </c>
      <c r="M60" t="str">
        <f t="shared" si="3"/>
        <v xml:space="preserve">schema:accountablePerson thbfbim:martin-schaffoener . </v>
      </c>
      <c r="N60" s="13" t="s">
        <v>725</v>
      </c>
      <c r="O60" t="str">
        <f t="shared" si="4"/>
        <v xml:space="preserve">module:EnAn a module:Module ; schema:courseCode "EnAn" ; schema:name "Enterprise Anwendungen"@de , "EEnterprise Applications"@en ; schema:isPartOf module:BIFK, module:BACS ; schema:accountablePerson thbfbim:martin-schaffoener . </v>
      </c>
    </row>
    <row r="61" spans="1:15" x14ac:dyDescent="0.35">
      <c r="A61" s="11" t="str">
        <f t="shared" si="0"/>
        <v>module:GeMa</v>
      </c>
      <c r="B61" s="4" t="s">
        <v>137</v>
      </c>
      <c r="C61" s="15" t="s">
        <v>138</v>
      </c>
      <c r="D61" s="15" t="s">
        <v>680</v>
      </c>
      <c r="E61" t="s">
        <v>699</v>
      </c>
      <c r="F61" t="s">
        <v>700</v>
      </c>
      <c r="H61" t="str">
        <f t="shared" si="1"/>
        <v xml:space="preserve"> schema:isPartOf module:BIFK, module:BACS ; </v>
      </c>
      <c r="I61" t="s">
        <v>709</v>
      </c>
      <c r="J61" t="str">
        <f t="shared" si="2"/>
        <v>alexander-urban</v>
      </c>
      <c r="M61" t="str">
        <f t="shared" si="3"/>
        <v xml:space="preserve">schema:accountablePerson thbfbim:alexander-urban . </v>
      </c>
      <c r="N61" s="13" t="s">
        <v>725</v>
      </c>
      <c r="O61" t="str">
        <f t="shared" si="4"/>
        <v xml:space="preserve">module:GeMa a module:Module ; schema:courseCode "GeMa" ; schema:name "Geräuschemachen (Foley) und Sounddesign"@de , "Noisemaking (Foley) and Sound Design"@en ; schema:isPartOf module:BIFK, module:BACS ; schema:accountablePerson thbfbim:alexander-urban . </v>
      </c>
    </row>
    <row r="62" spans="1:15" x14ac:dyDescent="0.35">
      <c r="A62" s="11" t="str">
        <f t="shared" si="0"/>
        <v>module:MePs</v>
      </c>
      <c r="B62" s="4" t="s">
        <v>129</v>
      </c>
      <c r="C62" s="15" t="s">
        <v>130</v>
      </c>
      <c r="D62" s="15" t="s">
        <v>681</v>
      </c>
      <c r="E62" t="s">
        <v>699</v>
      </c>
      <c r="F62" t="s">
        <v>700</v>
      </c>
      <c r="H62" t="str">
        <f t="shared" si="1"/>
        <v xml:space="preserve"> schema:isPartOf module:BIFK, module:BACS ; </v>
      </c>
      <c r="I62" t="s">
        <v>709</v>
      </c>
      <c r="J62" t="str">
        <f t="shared" si="2"/>
        <v>alexander-urban</v>
      </c>
      <c r="M62" t="str">
        <f t="shared" si="3"/>
        <v xml:space="preserve">schema:accountablePerson thbfbim:alexander-urban . </v>
      </c>
      <c r="N62" s="13" t="s">
        <v>725</v>
      </c>
      <c r="O62" t="str">
        <f t="shared" si="4"/>
        <v xml:space="preserve">module:MePs a module:Module ; schema:courseCode "MePs" ; schema:name "Medienpsychologie"@de , "Media Psychology"@en ; schema:isPartOf module:BIFK, module:BACS ; schema:accountablePerson thbfbim:alexander-urban . </v>
      </c>
    </row>
    <row r="63" spans="1:15" x14ac:dyDescent="0.35">
      <c r="A63" s="11" t="str">
        <f t="shared" si="0"/>
        <v>module:MTAu</v>
      </c>
      <c r="B63" s="4" t="s">
        <v>117</v>
      </c>
      <c r="C63" s="15" t="s">
        <v>118</v>
      </c>
      <c r="D63" s="15" t="s">
        <v>682</v>
      </c>
      <c r="E63" t="s">
        <v>699</v>
      </c>
      <c r="F63" t="s">
        <v>700</v>
      </c>
      <c r="H63" t="str">
        <f t="shared" si="1"/>
        <v xml:space="preserve"> schema:isPartOf module:BIFK, module:BACS ; </v>
      </c>
      <c r="I63" t="s">
        <v>717</v>
      </c>
      <c r="J63" t="str">
        <f t="shared" si="2"/>
        <v>eberhard-hasche</v>
      </c>
      <c r="M63" t="str">
        <f t="shared" si="3"/>
        <v xml:space="preserve">schema:accountablePerson thbfbim:eberhard-hasche . </v>
      </c>
      <c r="N63" s="13" t="s">
        <v>725</v>
      </c>
      <c r="O63" t="str">
        <f t="shared" si="4"/>
        <v xml:space="preserve">module:MTAu a module:Module ; schema:courseCode "MTAu" ; schema:name "Medientechnik Audio"@de , "Media Technology Audio"@en ; schema:isPartOf module:BIFK, module:BACS ; schema:accountablePerson thbfbim:eberhard-hasche . </v>
      </c>
    </row>
    <row r="64" spans="1:15" x14ac:dyDescent="0.35">
      <c r="A64" s="11" t="str">
        <f t="shared" si="0"/>
        <v>module:MMPr</v>
      </c>
      <c r="B64" s="4" t="s">
        <v>109</v>
      </c>
      <c r="C64" s="15" t="s">
        <v>110</v>
      </c>
      <c r="D64" s="15" t="s">
        <v>683</v>
      </c>
      <c r="E64" t="s">
        <v>699</v>
      </c>
      <c r="F64" t="s">
        <v>700</v>
      </c>
      <c r="H64" t="str">
        <f t="shared" si="1"/>
        <v xml:space="preserve"> schema:isPartOf module:BIFK, module:BACS ; </v>
      </c>
      <c r="I64" t="s">
        <v>715</v>
      </c>
      <c r="J64" t="str">
        <f t="shared" si="2"/>
        <v>stefan-kim</v>
      </c>
      <c r="M64" t="str">
        <f t="shared" si="3"/>
        <v xml:space="preserve">schema:accountablePerson thbfbim:stefan-kim . </v>
      </c>
      <c r="N64" s="13" t="s">
        <v>725</v>
      </c>
      <c r="O64" t="str">
        <f t="shared" si="4"/>
        <v xml:space="preserve">module:MMPr a module:Module ; schema:courseCode "MMPr" ; schema:name "Multimediaproduktion"@de , "Multimedia Production"@en ; schema:isPartOf module:BIFK, module:BACS ; schema:accountablePerson thbfbim:stefan-kim . </v>
      </c>
    </row>
    <row r="65" spans="1:15" x14ac:dyDescent="0.35">
      <c r="A65" s="11" t="str">
        <f t="shared" si="0"/>
        <v>module:SWQu</v>
      </c>
      <c r="B65" s="4" t="s">
        <v>100</v>
      </c>
      <c r="C65" s="15" t="s">
        <v>101</v>
      </c>
      <c r="D65" s="15" t="s">
        <v>684</v>
      </c>
      <c r="E65" t="s">
        <v>699</v>
      </c>
      <c r="F65" t="s">
        <v>700</v>
      </c>
      <c r="G65" t="s">
        <v>701</v>
      </c>
      <c r="H65" t="str">
        <f t="shared" si="1"/>
        <v xml:space="preserve"> schema:isPartOf module:BIFK, module:BACS, module:BMZK ; </v>
      </c>
      <c r="I65" t="s">
        <v>705</v>
      </c>
      <c r="J65" t="str">
        <f t="shared" si="2"/>
        <v>gabriele-schmidt</v>
      </c>
      <c r="M65" t="str">
        <f t="shared" si="3"/>
        <v xml:space="preserve">schema:accountablePerson thbfbim:gabriele-schmidt . </v>
      </c>
      <c r="N65" s="13" t="s">
        <v>725</v>
      </c>
      <c r="O65" t="str">
        <f t="shared" si="4"/>
        <v xml:space="preserve">module:SWQu a module:Module ; schema:courseCode "SWQu" ; schema:name "Software-Qualität"@de , "Software Quality"@en ; schema:isPartOf module:BIFK, module:BACS, module:BMZK ; schema:accountablePerson thbfbim:gabriele-schmidt . </v>
      </c>
    </row>
    <row r="66" spans="1:15" x14ac:dyDescent="0.35">
      <c r="A66" s="11" t="str">
        <f t="shared" si="0"/>
        <v>module:SyEn</v>
      </c>
      <c r="B66" s="4" t="s">
        <v>90</v>
      </c>
      <c r="C66" s="15" t="s">
        <v>91</v>
      </c>
      <c r="D66" s="15" t="s">
        <v>685</v>
      </c>
      <c r="E66" t="s">
        <v>699</v>
      </c>
      <c r="F66" t="s">
        <v>700</v>
      </c>
      <c r="H66" t="str">
        <f t="shared" si="1"/>
        <v xml:space="preserve"> schema:isPartOf module:BIFK, module:BACS ; </v>
      </c>
      <c r="I66" t="s">
        <v>706</v>
      </c>
      <c r="J66" t="str">
        <f t="shared" si="2"/>
        <v>gerald-kell</v>
      </c>
      <c r="M66" t="str">
        <f t="shared" si="3"/>
        <v xml:space="preserve">schema:accountablePerson thbfbim:gerald-kell . </v>
      </c>
      <c r="N66" s="13" t="s">
        <v>725</v>
      </c>
      <c r="O66" t="str">
        <f t="shared" si="4"/>
        <v xml:space="preserve">module:SyEn a module:Module ; schema:courseCode "SyEn" ; schema:name "Systementwurf"@de , "System Design"@en ; schema:isPartOf module:BIFK, module:BACS ; schema:accountablePerson thbfbim:gerald-kell . </v>
      </c>
    </row>
    <row r="67" spans="1:15" x14ac:dyDescent="0.35">
      <c r="A67" s="11" t="str">
        <f t="shared" ref="A67:A73" si="5">_xlfn.CONCAT("module:",B67)</f>
        <v>module:WBSM</v>
      </c>
      <c r="B67" s="4" t="s">
        <v>78</v>
      </c>
      <c r="C67" s="15" t="s">
        <v>79</v>
      </c>
      <c r="D67" s="15" t="s">
        <v>686</v>
      </c>
      <c r="E67" t="s">
        <v>699</v>
      </c>
      <c r="F67" t="s">
        <v>701</v>
      </c>
      <c r="H67" t="str">
        <f t="shared" ref="H67:H73" si="6">_xlfn.CONCAT(" schema:isPartOf ",IF(E67&lt;&gt;"",_xlfn.CONCAT("module:",E67),""),IF(F67&lt;&gt;"",_xlfn.CONCAT(", module:",F67),""),IF(G67&lt;&gt;"",_xlfn.CONCAT(", module:",G67),"")," ; ")</f>
        <v xml:space="preserve"> schema:isPartOf module:BIFK, module:BMZK ; </v>
      </c>
      <c r="I67" t="s">
        <v>714</v>
      </c>
      <c r="J67" t="str">
        <f t="shared" ref="J67:J73" si="7">LOWER(I67)</f>
        <v>jochen-heinsohn</v>
      </c>
      <c r="M67" t="str">
        <f t="shared" ref="M67:M73" si="8">_xlfn.CONCAT("schema:accountablePerson ","thbfbim:",J67," . ")</f>
        <v xml:space="preserve">schema:accountablePerson thbfbim:jochen-heinsohn . </v>
      </c>
      <c r="N67" s="13" t="s">
        <v>725</v>
      </c>
      <c r="O67" t="str">
        <f t="shared" ref="O67:O73" si="9">_xlfn.CONCAT(A67," a module:Module ; schema:courseCode ",N67,B67,N67," ; schema:name ",N67,C67,N67,"@de , ",N67,D67,N67,"@en ;",H67,M67)</f>
        <v xml:space="preserve">module:WBSM a module:Module ; schema:courseCode "WBSM" ; schema:name "Wissensbasierte Systeme in der Medizin"@de , "Knowledge-based Systems in Health Care"@en ; schema:isPartOf module:BIFK, module:BMZK ; schema:accountablePerson thbfbim:jochen-heinsohn . </v>
      </c>
    </row>
    <row r="68" spans="1:15" x14ac:dyDescent="0.35">
      <c r="A68" s="11" t="str">
        <f t="shared" si="5"/>
        <v>module:SG1B</v>
      </c>
      <c r="B68" s="4" t="s">
        <v>68</v>
      </c>
      <c r="C68" s="15" t="s">
        <v>69</v>
      </c>
      <c r="D68" s="15" t="s">
        <v>687</v>
      </c>
      <c r="E68" t="s">
        <v>699</v>
      </c>
      <c r="F68" t="s">
        <v>700</v>
      </c>
      <c r="H68" t="str">
        <f t="shared" si="6"/>
        <v xml:space="preserve"> schema:isPartOf module:BIFK, module:BACS ; </v>
      </c>
      <c r="I68" t="s">
        <v>723</v>
      </c>
      <c r="J68" t="str">
        <f t="shared" si="7"/>
        <v>juergen-schwill</v>
      </c>
      <c r="M68" t="str">
        <f t="shared" si="8"/>
        <v xml:space="preserve">schema:accountablePerson thbfbim:juergen-schwill . </v>
      </c>
      <c r="N68" s="13" t="s">
        <v>725</v>
      </c>
      <c r="O68" t="str">
        <f t="shared" si="9"/>
        <v xml:space="preserve">module:SG1B a module:Module ; schema:courseCode "SG1B" ; schema:name "Studium Generale I: Betriebswirtschaftslehre"@de , "General Studies I: Business Administration"@en ; schema:isPartOf module:BIFK, module:BACS ; schema:accountablePerson thbfbim:juergen-schwill . </v>
      </c>
    </row>
    <row r="69" spans="1:15" x14ac:dyDescent="0.35">
      <c r="A69" s="11" t="str">
        <f t="shared" si="5"/>
        <v>module:SG2I</v>
      </c>
      <c r="B69" s="4" t="s">
        <v>56</v>
      </c>
      <c r="C69" s="15" t="s">
        <v>57</v>
      </c>
      <c r="D69" s="15" t="s">
        <v>688</v>
      </c>
      <c r="E69" t="s">
        <v>699</v>
      </c>
      <c r="F69" t="s">
        <v>700</v>
      </c>
      <c r="H69" t="str">
        <f t="shared" si="6"/>
        <v xml:space="preserve"> schema:isPartOf module:BIFK, module:BACS ; </v>
      </c>
      <c r="I69" t="s">
        <v>721</v>
      </c>
      <c r="J69" t="str">
        <f t="shared" si="7"/>
        <v>studiendekanin-des-studiengangs</v>
      </c>
      <c r="M69" t="str">
        <f t="shared" si="8"/>
        <v xml:space="preserve">schema:accountablePerson thbfbim:studiendekanin-des-studiengangs . </v>
      </c>
      <c r="N69" s="13" t="s">
        <v>725</v>
      </c>
      <c r="O69" t="str">
        <f t="shared" si="9"/>
        <v xml:space="preserve">module:SG2I a module:Module ; schema:courseCode "SG2I" ; schema:name "Studium Generale II  Lehrveranstaltung: Informatik und Gesellschaft"@de , "General Studies II  Course: Computer Science and Society"@en ; schema:isPartOf module:BIFK, module:BACS ; schema:accountablePerson thbfbim:studiendekanin-des-studiengangs . </v>
      </c>
    </row>
    <row r="70" spans="1:15" x14ac:dyDescent="0.35">
      <c r="A70" s="11" t="str">
        <f t="shared" si="5"/>
        <v>module:SG2R</v>
      </c>
      <c r="B70" s="4" t="s">
        <v>47</v>
      </c>
      <c r="C70" s="15" t="s">
        <v>48</v>
      </c>
      <c r="D70" s="15" t="s">
        <v>689</v>
      </c>
      <c r="E70" t="s">
        <v>699</v>
      </c>
      <c r="F70" t="s">
        <v>700</v>
      </c>
      <c r="H70" t="str">
        <f t="shared" si="6"/>
        <v xml:space="preserve"> schema:isPartOf module:BIFK, module:BACS ; </v>
      </c>
      <c r="I70" t="s">
        <v>721</v>
      </c>
      <c r="J70" t="str">
        <f t="shared" si="7"/>
        <v>studiendekanin-des-studiengangs</v>
      </c>
      <c r="M70" t="str">
        <f t="shared" si="8"/>
        <v xml:space="preserve">schema:accountablePerson thbfbim:studiendekanin-des-studiengangs . </v>
      </c>
      <c r="N70" s="13" t="s">
        <v>725</v>
      </c>
      <c r="O70" t="str">
        <f t="shared" si="9"/>
        <v xml:space="preserve">module:SG2R a module:Module ; schema:courseCode "SG2R" ; schema:name "Studium Generale II  Lehrveranstaltung: Recht"@de , "General Studies II  Course: Law"@en ; schema:isPartOf module:BIFK, module:BACS ; schema:accountablePerson thbfbim:studiendekanin-des-studiengangs . </v>
      </c>
    </row>
    <row r="71" spans="1:15" x14ac:dyDescent="0.35">
      <c r="A71" s="11" t="str">
        <f t="shared" si="5"/>
        <v>module:BPPr</v>
      </c>
      <c r="B71" s="4" t="s">
        <v>35</v>
      </c>
      <c r="C71" s="15" t="s">
        <v>36</v>
      </c>
      <c r="D71" s="15" t="s">
        <v>692</v>
      </c>
      <c r="E71" t="s">
        <v>699</v>
      </c>
      <c r="F71" t="s">
        <v>700</v>
      </c>
      <c r="G71" t="s">
        <v>701</v>
      </c>
      <c r="H71" t="str">
        <f t="shared" si="6"/>
        <v xml:space="preserve"> schema:isPartOf module:BIFK, module:BACS, module:BMZK ; </v>
      </c>
      <c r="I71" t="s">
        <v>722</v>
      </c>
      <c r="J71" t="str">
        <f t="shared" si="7"/>
        <v>sven-buchholz</v>
      </c>
      <c r="M71" t="str">
        <f t="shared" si="8"/>
        <v xml:space="preserve">schema:accountablePerson thbfbim:sven-buchholz . </v>
      </c>
      <c r="N71" s="13" t="s">
        <v>725</v>
      </c>
      <c r="O71" t="str">
        <f t="shared" si="9"/>
        <v xml:space="preserve">module:BPPr a module:Module ; schema:courseCode "BPPr" ; schema:name "Betreutes Praxisprojekt / Praxisseminar"@de , "Supervised Practical Project / Practical Seminar"@en ; schema:isPartOf module:BIFK, module:BACS, module:BMZK ; schema:accountablePerson thbfbim:sven-buchholz . </v>
      </c>
    </row>
    <row r="72" spans="1:15" x14ac:dyDescent="0.35">
      <c r="A72" s="11" t="str">
        <f t="shared" si="5"/>
        <v>module:BaSe</v>
      </c>
      <c r="B72" s="4" t="s">
        <v>24</v>
      </c>
      <c r="C72" s="15" t="s">
        <v>25</v>
      </c>
      <c r="D72" s="15" t="s">
        <v>690</v>
      </c>
      <c r="E72" t="s">
        <v>699</v>
      </c>
      <c r="F72" t="s">
        <v>700</v>
      </c>
      <c r="G72" t="s">
        <v>701</v>
      </c>
      <c r="H72" t="str">
        <f t="shared" si="6"/>
        <v xml:space="preserve"> schema:isPartOf module:BIFK, module:BACS, module:BMZK ; </v>
      </c>
      <c r="I72" t="s">
        <v>712</v>
      </c>
      <c r="J72" t="str">
        <f t="shared" si="7"/>
        <v>harald-loose</v>
      </c>
      <c r="M72" t="str">
        <f t="shared" si="8"/>
        <v xml:space="preserve">schema:accountablePerson thbfbim:harald-loose . </v>
      </c>
      <c r="N72" s="13" t="s">
        <v>725</v>
      </c>
      <c r="O72" t="str">
        <f t="shared" si="9"/>
        <v xml:space="preserve">module:BaSe a module:Module ; schema:courseCode "BaSe" ; schema:name "Bachelorseminar"@de , "Bachelor Seminar"@en ; schema:isPartOf module:BIFK, module:BACS, module:BMZK ; schema:accountablePerson thbfbim:harald-loose . </v>
      </c>
    </row>
    <row r="73" spans="1:15" x14ac:dyDescent="0.35">
      <c r="A73" s="11" t="str">
        <f t="shared" si="5"/>
        <v>module:BaAr</v>
      </c>
      <c r="B73" s="4" t="s">
        <v>11</v>
      </c>
      <c r="C73" s="15" t="s">
        <v>12</v>
      </c>
      <c r="D73" s="15" t="s">
        <v>691</v>
      </c>
      <c r="E73" t="s">
        <v>699</v>
      </c>
      <c r="F73" t="s">
        <v>700</v>
      </c>
      <c r="G73" t="s">
        <v>701</v>
      </c>
      <c r="H73" t="str">
        <f t="shared" si="6"/>
        <v xml:space="preserve"> schema:isPartOf module:BIFK, module:BACS, module:BMZK ; </v>
      </c>
      <c r="I73" t="s">
        <v>721</v>
      </c>
      <c r="J73" t="str">
        <f t="shared" si="7"/>
        <v>studiendekanin-des-studiengangs</v>
      </c>
      <c r="M73" t="str">
        <f t="shared" si="8"/>
        <v xml:space="preserve">schema:accountablePerson thbfbim:studiendekanin-des-studiengangs . </v>
      </c>
      <c r="N73" s="13" t="s">
        <v>725</v>
      </c>
      <c r="O73" t="str">
        <f t="shared" si="9"/>
        <v xml:space="preserve">module:BaAr a module:Module ; schema:courseCode "BaAr" ; schema:name "Bachelorarbeit"@de , "Bachelor Thesis"@en ; schema:isPartOf module:BIFK, module:BACS, module:BMZK ; schema:accountablePerson thbfbim:studiendekanin-des-studiengangs . </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6ADB-D08F-40FF-B5A4-F26E1F42A3AF}">
  <dimension ref="A1:X73"/>
  <sheetViews>
    <sheetView topLeftCell="X34" workbookViewId="0">
      <selection activeCell="AC89" sqref="AC89"/>
    </sheetView>
  </sheetViews>
  <sheetFormatPr baseColWidth="10" defaultRowHeight="14.5" x14ac:dyDescent="0.35"/>
  <cols>
    <col min="1" max="1" width="12.1796875" style="4" customWidth="1"/>
    <col min="2" max="2" width="10.90625" customWidth="1"/>
    <col min="3" max="3" width="18.7265625" customWidth="1"/>
    <col min="4" max="4" width="10.90625" customWidth="1"/>
    <col min="5" max="5" width="38.6328125" customWidth="1"/>
    <col min="6" max="6" width="3.26953125" style="3" customWidth="1"/>
    <col min="7" max="7" width="26.26953125" style="3" customWidth="1"/>
    <col min="8" max="8" width="5.08984375" customWidth="1"/>
    <col min="9" max="11" width="7.36328125" style="18" customWidth="1"/>
    <col min="12" max="12" width="38.7265625" style="18" customWidth="1"/>
    <col min="13" max="13" width="10.90625" customWidth="1"/>
    <col min="14" max="14" width="12.81640625" customWidth="1"/>
    <col min="15" max="15" width="28.1796875" customWidth="1"/>
    <col min="16" max="18" width="7.1796875" style="18" customWidth="1"/>
    <col min="19" max="19" width="9.81640625" customWidth="1"/>
    <col min="20" max="20" width="34.81640625" customWidth="1"/>
    <col min="21" max="21" width="10.08984375" customWidth="1"/>
    <col min="22" max="22" width="13.54296875" customWidth="1"/>
    <col min="23" max="23" width="170.90625" bestFit="1" customWidth="1"/>
    <col min="24" max="24" width="154.81640625" customWidth="1"/>
  </cols>
  <sheetData>
    <row r="1" spans="1:24" s="10" customFormat="1" x14ac:dyDescent="0.35">
      <c r="A1" s="10" t="s">
        <v>694</v>
      </c>
      <c r="B1" s="10" t="s">
        <v>693</v>
      </c>
      <c r="C1" s="10" t="s">
        <v>773</v>
      </c>
      <c r="E1" s="20" t="s">
        <v>774</v>
      </c>
      <c r="F1" s="8" t="s">
        <v>772</v>
      </c>
      <c r="G1" s="21" t="s">
        <v>775</v>
      </c>
      <c r="H1" s="12" t="s">
        <v>725</v>
      </c>
      <c r="I1" s="19" t="s">
        <v>597</v>
      </c>
      <c r="J1" s="17"/>
      <c r="K1" s="17"/>
      <c r="L1" s="10" t="s">
        <v>776</v>
      </c>
      <c r="M1" s="10" t="s">
        <v>777</v>
      </c>
      <c r="N1" s="10" t="s">
        <v>778</v>
      </c>
      <c r="O1" s="20" t="s">
        <v>779</v>
      </c>
      <c r="P1" s="19" t="s">
        <v>596</v>
      </c>
      <c r="Q1" s="17"/>
      <c r="R1" s="17"/>
      <c r="S1" s="17"/>
      <c r="T1" s="17" t="s">
        <v>780</v>
      </c>
      <c r="V1" s="10" t="s">
        <v>781</v>
      </c>
      <c r="W1" s="20" t="s">
        <v>782</v>
      </c>
      <c r="X1" s="23" t="s">
        <v>783</v>
      </c>
    </row>
    <row r="2" spans="1:24" x14ac:dyDescent="0.35">
      <c r="A2" s="11" t="str">
        <f>_xlfn.CONCAT("module:",B2)</f>
        <v>module:MIK1</v>
      </c>
      <c r="B2" s="4" t="s">
        <v>486</v>
      </c>
      <c r="C2" t="s">
        <v>729</v>
      </c>
      <c r="D2" t="s">
        <v>730</v>
      </c>
      <c r="E2" t="str">
        <f>_xlfn.CONCAT(" schema:interactivityType ",IF(C2&lt;&gt;"",_xlfn.CONCAT(H2,C2,H2,"@de "),""),IF(D2&lt;&gt;"",_xlfn.CONCAT(", ",H2,D2,H2,"@de "),""),IF(AND(C2="",D2=""),_xlfn.CONCAT(H2,H2,"@de "),""),"; ")</f>
        <v xml:space="preserve"> schema:interactivityType "Vorlesung"@de , "Übung"@de ; </v>
      </c>
      <c r="F2" s="3">
        <v>5</v>
      </c>
      <c r="G2" s="2" t="str">
        <f>_xlfn.CONCAT(" schema:numberOfCredits ",F2," .")</f>
        <v xml:space="preserve"> schema:numberOfCredits 5 .</v>
      </c>
      <c r="H2" s="13" t="s">
        <v>725</v>
      </c>
      <c r="L2" s="9" t="str">
        <f>_xlfn.CONCAT(" schema:coursePrerequisites ",IF(AND(I2="",J2="",K2=""),_xlfn.CONCAT(H2,H2,"@de "),_xlfn.CONCAT("module:",I2,IF(J2&lt;&gt;"",_xlfn.CONCAT(", module:",J2),""),IF(K2&lt;&gt;"",_xlfn.CONCAT(", module:",K2),""))))</f>
        <v xml:space="preserve"> schema:coursePrerequisites ""@de </v>
      </c>
      <c r="N2" t="str">
        <f>IF(AND(I2="",J2="",K2="",M2="")," ;",IF(M2=""," ;",_xlfn.CONCAT(", ",H2,M2,H2,"@de ;")))</f>
        <v xml:space="preserve"> ;</v>
      </c>
      <c r="O2" t="str">
        <f>_xlfn.CONCAT(L2,N2)</f>
        <v xml:space="preserve"> schema:coursePrerequisites ""@de  ;</v>
      </c>
      <c r="S2" s="18"/>
      <c r="T2" s="9" t="str">
        <f>IF(AND(P2="",Q2="",R2="",S2=""),"",_xlfn.CONCAT(" schema:isBasedOn module:",P2,IF(Q2&lt;&gt;"",_xlfn.CONCAT(", module:",Q2),""),IF(R2&lt;&gt;"",_xlfn.CONCAT(", module:",R2),""),IF(S2&lt;&gt;"",_xlfn.CONCAT(", module:",S2),"")," ;"))</f>
        <v/>
      </c>
      <c r="V2" t="str">
        <f>IF(AND(P2="",Q2="",R2="",S2="",U2=""),"",IF(U2="","",_xlfn.CONCAT(" schema:educationalLevel ",H2,U2,H2,"@de ;")))</f>
        <v/>
      </c>
      <c r="W2" t="str">
        <f>_xlfn.CONCAT(T2,V2)</f>
        <v/>
      </c>
      <c r="X2" t="str">
        <f>_xlfn.CONCAT(A2,E2,O2,W2,G2)</f>
        <v>module:MIK1 schema:interactivityType "Vorlesung"@de , "Übung"@de ;  schema:coursePrerequisites ""@de  ; schema:numberOfCredits 5 .</v>
      </c>
    </row>
    <row r="3" spans="1:24" x14ac:dyDescent="0.35">
      <c r="A3" s="11" t="str">
        <f t="shared" ref="A3:A66" si="0">_xlfn.CONCAT("module:",B3)</f>
        <v>module:ADIK</v>
      </c>
      <c r="B3" s="4" t="s">
        <v>585</v>
      </c>
      <c r="C3" t="s">
        <v>729</v>
      </c>
      <c r="D3" t="s">
        <v>730</v>
      </c>
      <c r="E3" t="str">
        <f t="shared" ref="E3:E66" si="1">_xlfn.CONCAT(" schema:interactivityType ",IF(C3&lt;&gt;"",_xlfn.CONCAT(H3,C3,H3,"@de "),""),IF(D3&lt;&gt;"",_xlfn.CONCAT(", ",H3,D3,H3,"@de "),""),IF(AND(C3="",D3=""),_xlfn.CONCAT(H3,H3,"@de "),""),"; ")</f>
        <v xml:space="preserve"> schema:interactivityType "Vorlesung"@de , "Übung"@de ; </v>
      </c>
      <c r="F3" s="3">
        <v>5</v>
      </c>
      <c r="G3" s="2" t="str">
        <f t="shared" ref="G3:G66" si="2">_xlfn.CONCAT(" schema:numberOfCredits ",F3," .")</f>
        <v xml:space="preserve"> schema:numberOfCredits 5 .</v>
      </c>
      <c r="H3" s="13" t="s">
        <v>725</v>
      </c>
      <c r="L3" s="9" t="str">
        <f t="shared" ref="L3:L66" si="3">_xlfn.CONCAT(" schema:coursePrerequisites ",IF(AND(I3="",J3="",K3=""),_xlfn.CONCAT(H3,H3,"@de "),_xlfn.CONCAT("module:",I3,IF(J3&lt;&gt;"",_xlfn.CONCAT(", module:",J3),""),IF(K3&lt;&gt;"",_xlfn.CONCAT(", module:",K3),""))))</f>
        <v xml:space="preserve"> schema:coursePrerequisites ""@de </v>
      </c>
      <c r="N3" t="str">
        <f t="shared" ref="N3:N66" si="4">IF(AND(I3="",J3="",K3="",M3="")," ;",IF(M3=""," ;",_xlfn.CONCAT(", ",H3,M3,H3,"@de ;")))</f>
        <v xml:space="preserve"> ;</v>
      </c>
      <c r="O3" t="str">
        <f t="shared" ref="O3:O66" si="5">_xlfn.CONCAT(L3,N3)</f>
        <v xml:space="preserve"> schema:coursePrerequisites ""@de  ;</v>
      </c>
      <c r="S3" s="18"/>
      <c r="T3" s="9" t="str">
        <f t="shared" ref="T3:T66" si="6">IF(AND(P3="",Q3="",R3="",S3=""),"",_xlfn.CONCAT(" schema:isBasedOn module:",P3,IF(Q3&lt;&gt;"",_xlfn.CONCAT(", module:",Q3),""),IF(R3&lt;&gt;"",_xlfn.CONCAT(", module:",R3),""),IF(S3&lt;&gt;"",_xlfn.CONCAT(", module:",S3),"")," ;"))</f>
        <v/>
      </c>
      <c r="U3" t="s">
        <v>752</v>
      </c>
      <c r="V3" t="str">
        <f t="shared" ref="V3:V66" si="7">IF(AND(P3="",Q3="",R3="",S3="",U3=""),"",IF(U3="","",_xlfn.CONCAT(" schema:educationalLevel ",H3,U3,H3,"@de ;")))</f>
        <v xml:space="preserve"> schema:educationalLevel "Abitur, gleichzeitiger Besuch der anderen Lehrveranstaltungen im 1. Semester"@de ;</v>
      </c>
      <c r="W3" t="str">
        <f t="shared" ref="W3:W66" si="8">_xlfn.CONCAT(T3,V3)</f>
        <v xml:space="preserve"> schema:educationalLevel "Abitur, gleichzeitiger Besuch der anderen Lehrveranstaltungen im 1. Semester"@de ;</v>
      </c>
      <c r="X3" t="str">
        <f t="shared" ref="X3:X66" si="9">_xlfn.CONCAT(A3,E3,O3,W3,G3)</f>
        <v>module:ADIK schema:interactivityType "Vorlesung"@de , "Übung"@de ;  schema:coursePrerequisites ""@de  ; schema:educationalLevel "Abitur, gleichzeitiger Besuch der anderen Lehrveranstaltungen im 1. Semester"@de ; schema:numberOfCredits 5 .</v>
      </c>
    </row>
    <row r="4" spans="1:24" x14ac:dyDescent="0.35">
      <c r="A4" s="11" t="str">
        <f t="shared" si="0"/>
        <v>module:InLo</v>
      </c>
      <c r="B4" s="4" t="s">
        <v>578</v>
      </c>
      <c r="C4" t="s">
        <v>729</v>
      </c>
      <c r="D4" t="s">
        <v>730</v>
      </c>
      <c r="E4" t="str">
        <f t="shared" si="1"/>
        <v xml:space="preserve"> schema:interactivityType "Vorlesung"@de , "Übung"@de ; </v>
      </c>
      <c r="F4" s="3">
        <v>5</v>
      </c>
      <c r="G4" s="2" t="str">
        <f t="shared" si="2"/>
        <v xml:space="preserve"> schema:numberOfCredits 5 .</v>
      </c>
      <c r="H4" s="13" t="s">
        <v>725</v>
      </c>
      <c r="L4" s="9" t="str">
        <f t="shared" si="3"/>
        <v xml:space="preserve"> schema:coursePrerequisites ""@de </v>
      </c>
      <c r="N4" t="str">
        <f t="shared" si="4"/>
        <v xml:space="preserve"> ;</v>
      </c>
      <c r="O4" t="str">
        <f t="shared" si="5"/>
        <v xml:space="preserve"> schema:coursePrerequisites ""@de  ;</v>
      </c>
      <c r="S4" s="18"/>
      <c r="T4" s="9" t="str">
        <f t="shared" si="6"/>
        <v/>
      </c>
      <c r="V4" t="str">
        <f t="shared" si="7"/>
        <v/>
      </c>
      <c r="W4" t="str">
        <f t="shared" si="8"/>
        <v/>
      </c>
      <c r="X4" t="str">
        <f t="shared" si="9"/>
        <v>module:InLo schema:interactivityType "Vorlesung"@de , "Übung"@de ;  schema:coursePrerequisites ""@de  ; schema:numberOfCredits 5 .</v>
      </c>
    </row>
    <row r="5" spans="1:24" x14ac:dyDescent="0.35">
      <c r="A5" s="11" t="str">
        <f t="shared" si="0"/>
        <v>module:PIK1</v>
      </c>
      <c r="B5" s="4" t="s">
        <v>570</v>
      </c>
      <c r="C5" t="s">
        <v>729</v>
      </c>
      <c r="D5" t="s">
        <v>730</v>
      </c>
      <c r="E5" t="str">
        <f t="shared" si="1"/>
        <v xml:space="preserve"> schema:interactivityType "Vorlesung"@de , "Übung"@de ; </v>
      </c>
      <c r="F5" s="3">
        <v>5</v>
      </c>
      <c r="G5" s="2" t="str">
        <f t="shared" si="2"/>
        <v xml:space="preserve"> schema:numberOfCredits 5 .</v>
      </c>
      <c r="H5" s="13" t="s">
        <v>725</v>
      </c>
      <c r="L5" s="9" t="str">
        <f t="shared" si="3"/>
        <v xml:space="preserve"> schema:coursePrerequisites ""@de </v>
      </c>
      <c r="N5" t="str">
        <f t="shared" si="4"/>
        <v xml:space="preserve"> ;</v>
      </c>
      <c r="O5" t="str">
        <f t="shared" si="5"/>
        <v xml:space="preserve"> schema:coursePrerequisites ""@de  ;</v>
      </c>
      <c r="S5" s="18"/>
      <c r="T5" s="9" t="str">
        <f t="shared" si="6"/>
        <v/>
      </c>
      <c r="V5" t="str">
        <f t="shared" si="7"/>
        <v/>
      </c>
      <c r="W5" t="str">
        <f t="shared" si="8"/>
        <v/>
      </c>
      <c r="X5" t="str">
        <f t="shared" si="9"/>
        <v>module:PIK1 schema:interactivityType "Vorlesung"@de , "Übung"@de ;  schema:coursePrerequisites ""@de  ; schema:numberOfCredits 5 .</v>
      </c>
    </row>
    <row r="6" spans="1:24" x14ac:dyDescent="0.35">
      <c r="A6" s="11" t="str">
        <f t="shared" si="0"/>
        <v>module:TIMT</v>
      </c>
      <c r="B6" s="4" t="s">
        <v>564</v>
      </c>
      <c r="C6" t="s">
        <v>729</v>
      </c>
      <c r="D6" t="s">
        <v>730</v>
      </c>
      <c r="E6" t="str">
        <f t="shared" si="1"/>
        <v xml:space="preserve"> schema:interactivityType "Vorlesung"@de , "Übung"@de ; </v>
      </c>
      <c r="F6" s="3">
        <v>5</v>
      </c>
      <c r="G6" s="2" t="str">
        <f t="shared" si="2"/>
        <v xml:space="preserve"> schema:numberOfCredits 5 .</v>
      </c>
      <c r="H6" s="13" t="s">
        <v>725</v>
      </c>
      <c r="L6" s="9" t="str">
        <f t="shared" si="3"/>
        <v xml:space="preserve"> schema:coursePrerequisites ""@de </v>
      </c>
      <c r="N6" t="str">
        <f t="shared" si="4"/>
        <v xml:space="preserve"> ;</v>
      </c>
      <c r="O6" t="str">
        <f t="shared" si="5"/>
        <v xml:space="preserve"> schema:coursePrerequisites ""@de  ;</v>
      </c>
      <c r="S6" s="18"/>
      <c r="T6" s="9" t="str">
        <f t="shared" si="6"/>
        <v/>
      </c>
      <c r="U6" t="s">
        <v>753</v>
      </c>
      <c r="V6" t="str">
        <f t="shared" si="7"/>
        <v xml:space="preserve"> schema:educationalLevel "Propädeutikum wird empfohlen"@de ;</v>
      </c>
      <c r="W6" t="str">
        <f t="shared" si="8"/>
        <v xml:space="preserve"> schema:educationalLevel "Propädeutikum wird empfohlen"@de ;</v>
      </c>
      <c r="X6" t="str">
        <f t="shared" si="9"/>
        <v>module:TIMT schema:interactivityType "Vorlesung"@de , "Übung"@de ;  schema:coursePrerequisites ""@de  ; schema:educationalLevel "Propädeutikum wird empfohlen"@de ; schema:numberOfCredits 5 .</v>
      </c>
    </row>
    <row r="7" spans="1:24" x14ac:dyDescent="0.35">
      <c r="A7" s="11" t="str">
        <f t="shared" si="0"/>
        <v>module:PSIK</v>
      </c>
      <c r="B7" s="4" t="s">
        <v>554</v>
      </c>
      <c r="C7" t="s">
        <v>551</v>
      </c>
      <c r="E7" t="str">
        <f t="shared" si="1"/>
        <v xml:space="preserve"> schema:interactivityType "Flexibel organisierte Kompaktveranstaltung (insgesamt ca. 5 Tage während des Semesters) inklusive Präsenzstudium, Selbststudium (Arbeitsgruppen), Web-basierte Unterstützung nach Bedarf, 2 SWS  "@de ; </v>
      </c>
      <c r="F7" s="3">
        <v>2</v>
      </c>
      <c r="G7" s="2" t="str">
        <f t="shared" si="2"/>
        <v xml:space="preserve"> schema:numberOfCredits 2 .</v>
      </c>
      <c r="H7" s="13" t="s">
        <v>725</v>
      </c>
      <c r="L7" s="9" t="str">
        <f t="shared" si="3"/>
        <v xml:space="preserve"> schema:coursePrerequisites ""@de </v>
      </c>
      <c r="N7" t="str">
        <f t="shared" si="4"/>
        <v xml:space="preserve"> ;</v>
      </c>
      <c r="O7" t="str">
        <f t="shared" si="5"/>
        <v xml:space="preserve"> schema:coursePrerequisites ""@de  ;</v>
      </c>
      <c r="S7" s="18"/>
      <c r="T7" s="9" t="str">
        <f t="shared" si="6"/>
        <v/>
      </c>
      <c r="V7" t="str">
        <f t="shared" si="7"/>
        <v/>
      </c>
      <c r="W7" t="str">
        <f t="shared" si="8"/>
        <v/>
      </c>
      <c r="X7" t="str">
        <f t="shared" si="9"/>
        <v>module:PSIK schema:interactivityType "Flexibel organisierte Kompaktveranstaltung (insgesamt ca. 5 Tage während des Semesters) inklusive Präsenzstudium, Selbststudium (Arbeitsgruppen), Web-basierte Unterstützung nach Bedarf, 2 SWS  "@de ;  schema:coursePrerequisites ""@de  ; schema:numberOfCredits 2 .</v>
      </c>
    </row>
    <row r="8" spans="1:24" x14ac:dyDescent="0.35">
      <c r="A8" s="11" t="str">
        <f t="shared" si="0"/>
        <v>module:EnIK</v>
      </c>
      <c r="B8" s="4" t="s">
        <v>544</v>
      </c>
      <c r="C8" t="s">
        <v>731</v>
      </c>
      <c r="E8" t="str">
        <f t="shared" si="1"/>
        <v xml:space="preserve"> schema:interactivityType "Übungen"@de ; </v>
      </c>
      <c r="F8" s="3">
        <v>2</v>
      </c>
      <c r="G8" s="2" t="str">
        <f t="shared" si="2"/>
        <v xml:space="preserve"> schema:numberOfCredits 2 .</v>
      </c>
      <c r="H8" s="13" t="s">
        <v>725</v>
      </c>
      <c r="L8" s="9" t="str">
        <f t="shared" si="3"/>
        <v xml:space="preserve"> schema:coursePrerequisites ""@de </v>
      </c>
      <c r="N8" t="str">
        <f t="shared" si="4"/>
        <v xml:space="preserve"> ;</v>
      </c>
      <c r="O8" t="str">
        <f t="shared" si="5"/>
        <v xml:space="preserve"> schema:coursePrerequisites ""@de  ;</v>
      </c>
      <c r="S8" s="18"/>
      <c r="T8" s="9" t="str">
        <f t="shared" si="6"/>
        <v/>
      </c>
      <c r="U8" t="s">
        <v>754</v>
      </c>
      <c r="V8" t="str">
        <f t="shared" si="7"/>
        <v xml:space="preserve"> schema:educationalLevel "Abitur oder Sprachkundigenprüfungen auf gleichem Niveau"@de ;</v>
      </c>
      <c r="W8" t="str">
        <f t="shared" si="8"/>
        <v xml:space="preserve"> schema:educationalLevel "Abitur oder Sprachkundigenprüfungen auf gleichem Niveau"@de ;</v>
      </c>
      <c r="X8" t="str">
        <f t="shared" si="9"/>
        <v>module:EnIK schema:interactivityType "Übungen"@de ;  schema:coursePrerequisites ""@de  ; schema:educationalLevel "Abitur oder Sprachkundigenprüfungen auf gleichem Niveau"@de ; schema:numberOfCredits 2 .</v>
      </c>
    </row>
    <row r="9" spans="1:24" x14ac:dyDescent="0.35">
      <c r="A9" s="11" t="str">
        <f t="shared" si="0"/>
        <v>module:MIK2</v>
      </c>
      <c r="B9" s="4" t="s">
        <v>530</v>
      </c>
      <c r="C9" t="s">
        <v>729</v>
      </c>
      <c r="D9" t="s">
        <v>730</v>
      </c>
      <c r="E9" t="str">
        <f t="shared" si="1"/>
        <v xml:space="preserve"> schema:interactivityType "Vorlesung"@de , "Übung"@de ; </v>
      </c>
      <c r="F9" s="3">
        <v>5</v>
      </c>
      <c r="G9" s="2" t="str">
        <f t="shared" si="2"/>
        <v xml:space="preserve"> schema:numberOfCredits 5 .</v>
      </c>
      <c r="H9" s="13" t="s">
        <v>725</v>
      </c>
      <c r="I9" s="18" t="s">
        <v>486</v>
      </c>
      <c r="L9" s="9" t="str">
        <f t="shared" si="3"/>
        <v xml:space="preserve"> schema:coursePrerequisites module:MIK1</v>
      </c>
      <c r="N9" t="str">
        <f t="shared" si="4"/>
        <v xml:space="preserve"> ;</v>
      </c>
      <c r="O9" t="str">
        <f t="shared" si="5"/>
        <v xml:space="preserve"> schema:coursePrerequisites module:MIK1 ;</v>
      </c>
      <c r="P9" s="18" t="s">
        <v>486</v>
      </c>
      <c r="S9" s="18"/>
      <c r="T9" s="9" t="str">
        <f t="shared" si="6"/>
        <v xml:space="preserve"> schema:isBasedOn module:MIK1 ;</v>
      </c>
      <c r="V9" t="str">
        <f t="shared" si="7"/>
        <v/>
      </c>
      <c r="W9" t="str">
        <f t="shared" si="8"/>
        <v xml:space="preserve"> schema:isBasedOn module:MIK1 ;</v>
      </c>
      <c r="X9" t="str">
        <f t="shared" si="9"/>
        <v>module:MIK2 schema:interactivityType "Vorlesung"@de , "Übung"@de ;  schema:coursePrerequisites module:MIK1 ; schema:isBasedOn module:MIK1 ; schema:numberOfCredits 5 .</v>
      </c>
    </row>
    <row r="10" spans="1:24" x14ac:dyDescent="0.35">
      <c r="A10" s="11" t="str">
        <f t="shared" si="0"/>
        <v>module:FSAT</v>
      </c>
      <c r="B10" s="4" t="s">
        <v>523</v>
      </c>
      <c r="C10" t="s">
        <v>729</v>
      </c>
      <c r="D10" t="s">
        <v>730</v>
      </c>
      <c r="E10" t="str">
        <f t="shared" si="1"/>
        <v xml:space="preserve"> schema:interactivityType "Vorlesung"@de , "Übung"@de ; </v>
      </c>
      <c r="F10" s="3">
        <v>5</v>
      </c>
      <c r="G10" s="2" t="str">
        <f t="shared" si="2"/>
        <v xml:space="preserve"> schema:numberOfCredits 5 .</v>
      </c>
      <c r="H10" s="13" t="s">
        <v>725</v>
      </c>
      <c r="L10" s="9" t="str">
        <f t="shared" si="3"/>
        <v xml:space="preserve"> schema:coursePrerequisites ""@de </v>
      </c>
      <c r="N10" t="str">
        <f t="shared" si="4"/>
        <v xml:space="preserve"> ;</v>
      </c>
      <c r="O10" t="str">
        <f t="shared" si="5"/>
        <v xml:space="preserve"> schema:coursePrerequisites ""@de  ;</v>
      </c>
      <c r="P10" s="18" t="s">
        <v>486</v>
      </c>
      <c r="S10" s="18"/>
      <c r="T10" s="9" t="str">
        <f t="shared" si="6"/>
        <v xml:space="preserve"> schema:isBasedOn module:MIK1 ;</v>
      </c>
      <c r="V10" t="str">
        <f t="shared" si="7"/>
        <v/>
      </c>
      <c r="W10" t="str">
        <f t="shared" si="8"/>
        <v xml:space="preserve"> schema:isBasedOn module:MIK1 ;</v>
      </c>
      <c r="X10" t="str">
        <f t="shared" si="9"/>
        <v>module:FSAT schema:interactivityType "Vorlesung"@de , "Übung"@de ;  schema:coursePrerequisites ""@de  ; schema:isBasedOn module:MIK1 ; schema:numberOfCredits 5 .</v>
      </c>
    </row>
    <row r="11" spans="1:24" x14ac:dyDescent="0.35">
      <c r="A11" s="11" t="str">
        <f t="shared" si="0"/>
        <v>module:BSWC</v>
      </c>
      <c r="B11" s="4" t="s">
        <v>471</v>
      </c>
      <c r="C11" t="s">
        <v>729</v>
      </c>
      <c r="D11" t="s">
        <v>730</v>
      </c>
      <c r="E11" t="str">
        <f t="shared" si="1"/>
        <v xml:space="preserve"> schema:interactivityType "Vorlesung"@de , "Übung"@de ; </v>
      </c>
      <c r="F11" s="3">
        <v>5</v>
      </c>
      <c r="G11" s="2" t="str">
        <f t="shared" si="2"/>
        <v xml:space="preserve"> schema:numberOfCredits 5 .</v>
      </c>
      <c r="H11" s="13" t="s">
        <v>725</v>
      </c>
      <c r="L11" s="9" t="str">
        <f t="shared" si="3"/>
        <v xml:space="preserve"> schema:coursePrerequisites ""@de </v>
      </c>
      <c r="N11" t="str">
        <f t="shared" si="4"/>
        <v xml:space="preserve"> ;</v>
      </c>
      <c r="O11" t="str">
        <f t="shared" si="5"/>
        <v xml:space="preserve"> schema:coursePrerequisites ""@de  ;</v>
      </c>
      <c r="S11" s="18"/>
      <c r="T11" s="9" t="str">
        <f t="shared" si="6"/>
        <v/>
      </c>
      <c r="U11" t="s">
        <v>755</v>
      </c>
      <c r="V11" t="str">
        <f t="shared" si="7"/>
        <v xml:space="preserve"> schema:educationalLevel "Grundlegende Programmierkenntnisse, Grundkenntnisse in HTML"@de ;</v>
      </c>
      <c r="W11" t="str">
        <f t="shared" si="8"/>
        <v xml:space="preserve"> schema:educationalLevel "Grundlegende Programmierkenntnisse, Grundkenntnisse in HTML"@de ;</v>
      </c>
      <c r="X11" t="str">
        <f t="shared" si="9"/>
        <v>module:BSWC schema:interactivityType "Vorlesung"@de , "Übung"@de ;  schema:coursePrerequisites ""@de  ; schema:educationalLevel "Grundlegende Programmierkenntnisse, Grundkenntnisse in HTML"@de ; schema:numberOfCredits 5 .</v>
      </c>
    </row>
    <row r="12" spans="1:24" x14ac:dyDescent="0.35">
      <c r="A12" s="11" t="str">
        <f t="shared" si="0"/>
        <v>module:PIK2</v>
      </c>
      <c r="B12" s="4" t="s">
        <v>509</v>
      </c>
      <c r="C12" t="s">
        <v>729</v>
      </c>
      <c r="D12" t="s">
        <v>730</v>
      </c>
      <c r="E12" t="str">
        <f t="shared" si="1"/>
        <v xml:space="preserve"> schema:interactivityType "Vorlesung"@de , "Übung"@de ; </v>
      </c>
      <c r="F12" s="3">
        <v>5</v>
      </c>
      <c r="G12" s="2" t="str">
        <f t="shared" si="2"/>
        <v xml:space="preserve"> schema:numberOfCredits 5 .</v>
      </c>
      <c r="H12" s="13" t="s">
        <v>725</v>
      </c>
      <c r="L12" s="9" t="str">
        <f t="shared" si="3"/>
        <v xml:space="preserve"> schema:coursePrerequisites ""@de </v>
      </c>
      <c r="N12" t="str">
        <f t="shared" si="4"/>
        <v xml:space="preserve"> ;</v>
      </c>
      <c r="O12" t="str">
        <f t="shared" si="5"/>
        <v xml:space="preserve"> schema:coursePrerequisites ""@de  ;</v>
      </c>
      <c r="P12" s="18" t="s">
        <v>756</v>
      </c>
      <c r="Q12" s="18" t="s">
        <v>585</v>
      </c>
      <c r="S12" s="18"/>
      <c r="T12" s="9" t="str">
        <f t="shared" si="6"/>
        <v xml:space="preserve"> schema:isBasedOn module:PIL1, module:ADIK ;</v>
      </c>
      <c r="V12" t="str">
        <f t="shared" si="7"/>
        <v/>
      </c>
      <c r="W12" t="str">
        <f t="shared" si="8"/>
        <v xml:space="preserve"> schema:isBasedOn module:PIL1, module:ADIK ;</v>
      </c>
      <c r="X12" t="str">
        <f t="shared" si="9"/>
        <v>module:PIK2 schema:interactivityType "Vorlesung"@de , "Übung"@de ;  schema:coursePrerequisites ""@de  ; schema:isBasedOn module:PIL1, module:ADIK ; schema:numberOfCredits 5 .</v>
      </c>
    </row>
    <row r="13" spans="1:24" x14ac:dyDescent="0.35">
      <c r="A13" s="11" t="str">
        <f t="shared" si="0"/>
        <v>module:ReOr</v>
      </c>
      <c r="B13" s="4" t="s">
        <v>501</v>
      </c>
      <c r="C13" t="s">
        <v>729</v>
      </c>
      <c r="D13" t="s">
        <v>730</v>
      </c>
      <c r="E13" t="str">
        <f t="shared" si="1"/>
        <v xml:space="preserve"> schema:interactivityType "Vorlesung"@de , "Übung"@de ; </v>
      </c>
      <c r="F13" s="3">
        <v>5</v>
      </c>
      <c r="G13" s="2" t="str">
        <f t="shared" si="2"/>
        <v xml:space="preserve"> schema:numberOfCredits 5 .</v>
      </c>
      <c r="H13" s="13" t="s">
        <v>725</v>
      </c>
      <c r="L13" s="9" t="str">
        <f t="shared" si="3"/>
        <v xml:space="preserve"> schema:coursePrerequisites ""@de </v>
      </c>
      <c r="N13" t="str">
        <f t="shared" si="4"/>
        <v xml:space="preserve"> ;</v>
      </c>
      <c r="O13" t="str">
        <f t="shared" si="5"/>
        <v xml:space="preserve"> schema:coursePrerequisites ""@de  ;</v>
      </c>
      <c r="S13" s="18"/>
      <c r="T13" s="9" t="str">
        <f t="shared" si="6"/>
        <v/>
      </c>
      <c r="V13" t="str">
        <f t="shared" si="7"/>
        <v/>
      </c>
      <c r="W13" t="str">
        <f t="shared" si="8"/>
        <v/>
      </c>
      <c r="X13" t="str">
        <f t="shared" si="9"/>
        <v>module:ReOr schema:interactivityType "Vorlesung"@de , "Übung"@de ;  schema:coursePrerequisites ""@de  ; schema:numberOfCredits 5 .</v>
      </c>
    </row>
    <row r="14" spans="1:24" x14ac:dyDescent="0.35">
      <c r="A14" s="11" t="str">
        <f t="shared" si="0"/>
        <v>module:MGMD</v>
      </c>
      <c r="B14" s="4" t="s">
        <v>496</v>
      </c>
      <c r="C14" t="s">
        <v>729</v>
      </c>
      <c r="D14" t="s">
        <v>730</v>
      </c>
      <c r="E14" t="str">
        <f t="shared" si="1"/>
        <v xml:space="preserve"> schema:interactivityType "Vorlesung"@de , "Übung"@de ; </v>
      </c>
      <c r="F14" s="3">
        <v>5</v>
      </c>
      <c r="G14" s="2" t="str">
        <f t="shared" si="2"/>
        <v xml:space="preserve"> schema:numberOfCredits 5 .</v>
      </c>
      <c r="H14" s="13" t="s">
        <v>725</v>
      </c>
      <c r="L14" s="9" t="str">
        <f t="shared" si="3"/>
        <v xml:space="preserve"> schema:coursePrerequisites ""@de </v>
      </c>
      <c r="N14" t="str">
        <f t="shared" si="4"/>
        <v xml:space="preserve"> ;</v>
      </c>
      <c r="O14" t="str">
        <f t="shared" si="5"/>
        <v xml:space="preserve"> schema:coursePrerequisites ""@de  ;</v>
      </c>
      <c r="S14" s="18"/>
      <c r="T14" s="9" t="str">
        <f t="shared" si="6"/>
        <v/>
      </c>
      <c r="V14" t="str">
        <f t="shared" si="7"/>
        <v/>
      </c>
      <c r="W14" t="str">
        <f t="shared" si="8"/>
        <v/>
      </c>
      <c r="X14" t="str">
        <f t="shared" si="9"/>
        <v>module:MGMD schema:interactivityType "Vorlesung"@de , "Übung"@de ;  schema:coursePrerequisites ""@de  ; schema:numberOfCredits 5 .</v>
      </c>
    </row>
    <row r="15" spans="1:24" x14ac:dyDescent="0.35">
      <c r="A15" s="11" t="str">
        <f t="shared" si="0"/>
        <v>module:MIK3</v>
      </c>
      <c r="B15" s="4" t="s">
        <v>490</v>
      </c>
      <c r="C15" t="s">
        <v>729</v>
      </c>
      <c r="D15" t="s">
        <v>730</v>
      </c>
      <c r="E15" t="str">
        <f t="shared" si="1"/>
        <v xml:space="preserve"> schema:interactivityType "Vorlesung"@de , "Übung"@de ; </v>
      </c>
      <c r="F15" s="3">
        <v>2</v>
      </c>
      <c r="G15" s="2" t="str">
        <f t="shared" si="2"/>
        <v xml:space="preserve"> schema:numberOfCredits 2 .</v>
      </c>
      <c r="H15" s="13" t="s">
        <v>725</v>
      </c>
      <c r="L15" s="9" t="str">
        <f t="shared" si="3"/>
        <v xml:space="preserve"> schema:coursePrerequisites ""@de </v>
      </c>
      <c r="N15" t="str">
        <f t="shared" si="4"/>
        <v xml:space="preserve"> ;</v>
      </c>
      <c r="O15" t="str">
        <f t="shared" si="5"/>
        <v xml:space="preserve"> schema:coursePrerequisites ""@de  ;</v>
      </c>
      <c r="P15" s="18" t="s">
        <v>486</v>
      </c>
      <c r="S15" s="18"/>
      <c r="T15" s="9" t="str">
        <f t="shared" si="6"/>
        <v xml:space="preserve"> schema:isBasedOn module:MIK1 ;</v>
      </c>
      <c r="V15" t="str">
        <f t="shared" si="7"/>
        <v/>
      </c>
      <c r="W15" t="str">
        <f t="shared" si="8"/>
        <v xml:space="preserve"> schema:isBasedOn module:MIK1 ;</v>
      </c>
      <c r="X15" t="str">
        <f t="shared" si="9"/>
        <v>module:MIK3 schema:interactivityType "Vorlesung"@de , "Übung"@de ;  schema:coursePrerequisites ""@de  ; schema:isBasedOn module:MIK1 ; schema:numberOfCredits 2 .</v>
      </c>
    </row>
    <row r="16" spans="1:24" x14ac:dyDescent="0.35">
      <c r="A16" s="11" t="str">
        <f t="shared" si="0"/>
        <v>module:DBIK</v>
      </c>
      <c r="B16" s="4" t="s">
        <v>481</v>
      </c>
      <c r="C16" t="s">
        <v>729</v>
      </c>
      <c r="D16" t="s">
        <v>730</v>
      </c>
      <c r="E16" t="str">
        <f t="shared" si="1"/>
        <v xml:space="preserve"> schema:interactivityType "Vorlesung"@de , "Übung"@de ; </v>
      </c>
      <c r="F16" s="3">
        <v>5</v>
      </c>
      <c r="G16" s="2" t="str">
        <f t="shared" si="2"/>
        <v xml:space="preserve"> schema:numberOfCredits 5 .</v>
      </c>
      <c r="H16" s="13" t="s">
        <v>725</v>
      </c>
      <c r="L16" s="9" t="str">
        <f t="shared" si="3"/>
        <v xml:space="preserve"> schema:coursePrerequisites ""@de </v>
      </c>
      <c r="N16" t="str">
        <f t="shared" si="4"/>
        <v xml:space="preserve"> ;</v>
      </c>
      <c r="O16" t="str">
        <f t="shared" si="5"/>
        <v xml:space="preserve"> schema:coursePrerequisites ""@de  ;</v>
      </c>
      <c r="S16" s="18"/>
      <c r="T16" s="9" t="str">
        <f t="shared" si="6"/>
        <v/>
      </c>
      <c r="V16" t="str">
        <f t="shared" si="7"/>
        <v/>
      </c>
      <c r="W16" t="str">
        <f t="shared" si="8"/>
        <v/>
      </c>
      <c r="X16" t="str">
        <f t="shared" si="9"/>
        <v>module:DBIK schema:interactivityType "Vorlesung"@de , "Übung"@de ;  schema:coursePrerequisites ""@de  ; schema:numberOfCredits 5 .</v>
      </c>
    </row>
    <row r="17" spans="1:24" x14ac:dyDescent="0.35">
      <c r="A17" s="11" t="str">
        <f t="shared" si="0"/>
        <v>module:BSRN</v>
      </c>
      <c r="B17" s="4" t="s">
        <v>475</v>
      </c>
      <c r="C17" t="s">
        <v>729</v>
      </c>
      <c r="D17" t="s">
        <v>730</v>
      </c>
      <c r="E17" t="str">
        <f t="shared" si="1"/>
        <v xml:space="preserve"> schema:interactivityType "Vorlesung"@de , "Übung"@de ; </v>
      </c>
      <c r="F17" s="3">
        <v>5</v>
      </c>
      <c r="G17" s="2" t="str">
        <f t="shared" si="2"/>
        <v xml:space="preserve"> schema:numberOfCredits 5 .</v>
      </c>
      <c r="H17" s="13" t="s">
        <v>725</v>
      </c>
      <c r="L17" s="9" t="str">
        <f t="shared" si="3"/>
        <v xml:space="preserve"> schema:coursePrerequisites ""@de </v>
      </c>
      <c r="N17" t="str">
        <f t="shared" si="4"/>
        <v xml:space="preserve"> ;</v>
      </c>
      <c r="O17" t="str">
        <f t="shared" si="5"/>
        <v xml:space="preserve"> schema:coursePrerequisites ""@de  ;</v>
      </c>
      <c r="P17" s="18" t="s">
        <v>471</v>
      </c>
      <c r="S17" s="18"/>
      <c r="T17" s="9" t="str">
        <f t="shared" si="6"/>
        <v xml:space="preserve"> schema:isBasedOn module:BSWC ;</v>
      </c>
      <c r="V17" t="str">
        <f t="shared" si="7"/>
        <v/>
      </c>
      <c r="W17" t="str">
        <f t="shared" si="8"/>
        <v xml:space="preserve"> schema:isBasedOn module:BSWC ;</v>
      </c>
      <c r="X17" t="str">
        <f t="shared" si="9"/>
        <v>module:BSRN schema:interactivityType "Vorlesung"@de , "Übung"@de ;  schema:coursePrerequisites ""@de  ; schema:isBasedOn module:BSWC ; schema:numberOfCredits 5 .</v>
      </c>
    </row>
    <row r="18" spans="1:24" x14ac:dyDescent="0.35">
      <c r="A18" s="11" t="str">
        <f t="shared" si="0"/>
        <v>module:PIK3</v>
      </c>
      <c r="B18" s="4" t="s">
        <v>466</v>
      </c>
      <c r="C18" t="s">
        <v>729</v>
      </c>
      <c r="D18" t="s">
        <v>730</v>
      </c>
      <c r="E18" t="str">
        <f t="shared" si="1"/>
        <v xml:space="preserve"> schema:interactivityType "Vorlesung"@de , "Übung"@de ; </v>
      </c>
      <c r="F18" s="3">
        <v>5</v>
      </c>
      <c r="G18" s="2" t="str">
        <f t="shared" si="2"/>
        <v xml:space="preserve"> schema:numberOfCredits 5 .</v>
      </c>
      <c r="H18" s="13" t="s">
        <v>725</v>
      </c>
      <c r="I18" s="18" t="s">
        <v>570</v>
      </c>
      <c r="J18" s="18" t="s">
        <v>509</v>
      </c>
      <c r="L18" s="9" t="str">
        <f t="shared" si="3"/>
        <v xml:space="preserve"> schema:coursePrerequisites module:PIK1, module:PIK2</v>
      </c>
      <c r="N18" t="str">
        <f t="shared" si="4"/>
        <v xml:space="preserve"> ;</v>
      </c>
      <c r="O18" t="str">
        <f t="shared" si="5"/>
        <v xml:space="preserve"> schema:coursePrerequisites module:PIK1, module:PIK2 ;</v>
      </c>
      <c r="S18" s="18"/>
      <c r="T18" s="9" t="str">
        <f t="shared" si="6"/>
        <v/>
      </c>
      <c r="U18" t="s">
        <v>757</v>
      </c>
      <c r="V18" t="str">
        <f t="shared" si="7"/>
        <v xml:space="preserve"> schema:educationalLevel "Beherrschung der Konzepte der prozeduralen und objektorientierten Programmierung. Praktische Programmiererfahrungen in der Programmiersprache JAVA"@de ;</v>
      </c>
      <c r="W18" t="str">
        <f t="shared" si="8"/>
        <v xml:space="preserve"> schema:educationalLevel "Beherrschung der Konzepte der prozeduralen und objektorientierten Programmierung. Praktische Programmiererfahrungen in der Programmiersprache JAVA"@de ;</v>
      </c>
      <c r="X18" t="str">
        <f t="shared" si="9"/>
        <v>module:PIK3 schema:interactivityType "Vorlesung"@de , "Übung"@de ;  schema:coursePrerequisites module:PIK1, module:PIK2 ; schema:educationalLevel "Beherrschung der Konzepte der prozeduralen und objektorientierten Programmierung. Praktische Programmiererfahrungen in der Programmiersprache JAVA"@de ; schema:numberOfCredits 5 .</v>
      </c>
    </row>
    <row r="19" spans="1:24" x14ac:dyDescent="0.35">
      <c r="A19" s="11" t="str">
        <f t="shared" si="0"/>
        <v>module:GrSi</v>
      </c>
      <c r="B19" s="4" t="s">
        <v>347</v>
      </c>
      <c r="C19" t="s">
        <v>729</v>
      </c>
      <c r="D19" t="s">
        <v>731</v>
      </c>
      <c r="E19" t="str">
        <f t="shared" si="1"/>
        <v xml:space="preserve"> schema:interactivityType "Vorlesung"@de , "Übungen"@de ; </v>
      </c>
      <c r="F19" s="3">
        <v>5</v>
      </c>
      <c r="G19" s="2" t="str">
        <f t="shared" si="2"/>
        <v xml:space="preserve"> schema:numberOfCredits 5 .</v>
      </c>
      <c r="H19" s="13" t="s">
        <v>725</v>
      </c>
      <c r="L19" s="9" t="str">
        <f t="shared" si="3"/>
        <v xml:space="preserve"> schema:coursePrerequisites ""@de </v>
      </c>
      <c r="N19" t="str">
        <f t="shared" si="4"/>
        <v xml:space="preserve"> ;</v>
      </c>
      <c r="O19" t="str">
        <f t="shared" si="5"/>
        <v xml:space="preserve"> schema:coursePrerequisites ""@de  ;</v>
      </c>
      <c r="S19" s="18"/>
      <c r="T19" s="9" t="str">
        <f t="shared" si="6"/>
        <v/>
      </c>
      <c r="V19" t="str">
        <f t="shared" si="7"/>
        <v/>
      </c>
      <c r="W19" t="str">
        <f t="shared" si="8"/>
        <v/>
      </c>
      <c r="X19" t="str">
        <f t="shared" si="9"/>
        <v>module:GrSi schema:interactivityType "Vorlesung"@de , "Übungen"@de ;  schema:coursePrerequisites ""@de  ; schema:numberOfCredits 5 .</v>
      </c>
    </row>
    <row r="20" spans="1:24" x14ac:dyDescent="0.35">
      <c r="A20" s="11" t="str">
        <f t="shared" si="0"/>
        <v>module:AlPP</v>
      </c>
      <c r="B20" s="4" t="s">
        <v>450</v>
      </c>
      <c r="C20" t="s">
        <v>729</v>
      </c>
      <c r="D20" t="s">
        <v>730</v>
      </c>
      <c r="E20" t="str">
        <f t="shared" si="1"/>
        <v xml:space="preserve"> schema:interactivityType "Vorlesung"@de , "Übung"@de ; </v>
      </c>
      <c r="F20" s="3">
        <v>5</v>
      </c>
      <c r="G20" s="2" t="str">
        <f t="shared" si="2"/>
        <v xml:space="preserve"> schema:numberOfCredits 5 .</v>
      </c>
      <c r="H20" s="13" t="s">
        <v>725</v>
      </c>
      <c r="L20" s="9" t="str">
        <f t="shared" si="3"/>
        <v xml:space="preserve"> schema:coursePrerequisites ""@de </v>
      </c>
      <c r="N20" t="str">
        <f t="shared" si="4"/>
        <v xml:space="preserve"> ;</v>
      </c>
      <c r="O20" t="str">
        <f t="shared" si="5"/>
        <v xml:space="preserve"> schema:coursePrerequisites ""@de  ;</v>
      </c>
      <c r="S20" s="18"/>
      <c r="T20" s="9" t="str">
        <f t="shared" si="6"/>
        <v/>
      </c>
      <c r="V20" t="str">
        <f t="shared" si="7"/>
        <v/>
      </c>
      <c r="W20" t="str">
        <f t="shared" si="8"/>
        <v/>
      </c>
      <c r="X20" t="str">
        <f t="shared" si="9"/>
        <v>module:AlPP schema:interactivityType "Vorlesung"@de , "Übung"@de ;  schema:coursePrerequisites ""@de  ; schema:numberOfCredits 5 .</v>
      </c>
    </row>
    <row r="21" spans="1:24" x14ac:dyDescent="0.35">
      <c r="A21" s="11" t="str">
        <f t="shared" si="0"/>
        <v>module:CoAn</v>
      </c>
      <c r="B21" s="4" t="s">
        <v>443</v>
      </c>
      <c r="C21" t="s">
        <v>729</v>
      </c>
      <c r="D21" t="s">
        <v>730</v>
      </c>
      <c r="E21" t="str">
        <f t="shared" si="1"/>
        <v xml:space="preserve"> schema:interactivityType "Vorlesung"@de , "Übung"@de ; </v>
      </c>
      <c r="F21" s="3">
        <v>5</v>
      </c>
      <c r="G21" s="2" t="str">
        <f t="shared" si="2"/>
        <v xml:space="preserve"> schema:numberOfCredits 5 .</v>
      </c>
      <c r="H21" s="13" t="s">
        <v>725</v>
      </c>
      <c r="L21" s="9" t="str">
        <f t="shared" si="3"/>
        <v xml:space="preserve"> schema:coursePrerequisites ""@de </v>
      </c>
      <c r="N21" t="str">
        <f t="shared" si="4"/>
        <v xml:space="preserve"> ;</v>
      </c>
      <c r="O21" t="str">
        <f t="shared" si="5"/>
        <v xml:space="preserve"> schema:coursePrerequisites ""@de  ;</v>
      </c>
      <c r="P21" s="18" t="s">
        <v>496</v>
      </c>
      <c r="S21" s="18"/>
      <c r="T21" s="9" t="str">
        <f t="shared" si="6"/>
        <v xml:space="preserve"> schema:isBasedOn module:MGMD ;</v>
      </c>
      <c r="V21" t="str">
        <f t="shared" si="7"/>
        <v/>
      </c>
      <c r="W21" t="str">
        <f t="shared" si="8"/>
        <v xml:space="preserve"> schema:isBasedOn module:MGMD ;</v>
      </c>
      <c r="X21" t="str">
        <f t="shared" si="9"/>
        <v>module:CoAn schema:interactivityType "Vorlesung"@de , "Übung"@de ;  schema:coursePrerequisites ""@de  ; schema:isBasedOn module:MGMD ; schema:numberOfCredits 5 .</v>
      </c>
    </row>
    <row r="22" spans="1:24" x14ac:dyDescent="0.35">
      <c r="A22" s="11" t="str">
        <f t="shared" si="0"/>
        <v>module:DVML</v>
      </c>
      <c r="B22" s="4" t="s">
        <v>439</v>
      </c>
      <c r="C22" t="s">
        <v>729</v>
      </c>
      <c r="D22" t="s">
        <v>730</v>
      </c>
      <c r="E22" t="str">
        <f t="shared" si="1"/>
        <v xml:space="preserve"> schema:interactivityType "Vorlesung"@de , "Übung"@de ; </v>
      </c>
      <c r="F22" s="3">
        <v>5</v>
      </c>
      <c r="G22" s="2" t="str">
        <f t="shared" si="2"/>
        <v xml:space="preserve"> schema:numberOfCredits 5 .</v>
      </c>
      <c r="H22" s="13" t="s">
        <v>725</v>
      </c>
      <c r="L22" s="9" t="str">
        <f t="shared" si="3"/>
        <v xml:space="preserve"> schema:coursePrerequisites ""@de </v>
      </c>
      <c r="N22" t="str">
        <f t="shared" si="4"/>
        <v xml:space="preserve"> ;</v>
      </c>
      <c r="O22" t="str">
        <f t="shared" si="5"/>
        <v xml:space="preserve"> schema:coursePrerequisites ""@de  ;</v>
      </c>
      <c r="S22" s="18"/>
      <c r="T22" s="9" t="str">
        <f t="shared" si="6"/>
        <v/>
      </c>
      <c r="V22" t="str">
        <f t="shared" si="7"/>
        <v/>
      </c>
      <c r="W22" t="str">
        <f t="shared" si="8"/>
        <v/>
      </c>
      <c r="X22" t="str">
        <f t="shared" si="9"/>
        <v>module:DVML schema:interactivityType "Vorlesung"@de , "Übung"@de ;  schema:coursePrerequisites ""@de  ; schema:numberOfCredits 5 .</v>
      </c>
    </row>
    <row r="23" spans="1:24" x14ac:dyDescent="0.35">
      <c r="A23" s="11" t="str">
        <f t="shared" si="0"/>
        <v>module:EfML</v>
      </c>
      <c r="B23" s="4" t="s">
        <v>431</v>
      </c>
      <c r="C23" t="s">
        <v>729</v>
      </c>
      <c r="D23" t="s">
        <v>732</v>
      </c>
      <c r="E23" t="str">
        <f t="shared" si="1"/>
        <v xml:space="preserve"> schema:interactivityType "Vorlesung"@de , "Übung/Laborpraktika"@de ; </v>
      </c>
      <c r="F23" s="3">
        <v>5</v>
      </c>
      <c r="G23" s="2" t="str">
        <f t="shared" si="2"/>
        <v xml:space="preserve"> schema:numberOfCredits 5 .</v>
      </c>
      <c r="H23" s="13" t="s">
        <v>725</v>
      </c>
      <c r="L23" s="9" t="str">
        <f t="shared" si="3"/>
        <v xml:space="preserve"> schema:coursePrerequisites ""@de </v>
      </c>
      <c r="N23" t="str">
        <f t="shared" si="4"/>
        <v xml:space="preserve"> ;</v>
      </c>
      <c r="O23" t="str">
        <f t="shared" si="5"/>
        <v xml:space="preserve"> schema:coursePrerequisites ""@de  ;</v>
      </c>
      <c r="S23" s="18"/>
      <c r="T23" s="9" t="str">
        <f t="shared" si="6"/>
        <v/>
      </c>
      <c r="U23" t="s">
        <v>758</v>
      </c>
      <c r="V23" t="str">
        <f t="shared" si="7"/>
        <v xml:space="preserve"> schema:educationalLevel "Erste praktische Programmiererfahrungen"@de ;</v>
      </c>
      <c r="W23" t="str">
        <f t="shared" si="8"/>
        <v xml:space="preserve"> schema:educationalLevel "Erste praktische Programmiererfahrungen"@de ;</v>
      </c>
      <c r="X23" t="str">
        <f t="shared" si="9"/>
        <v>module:EfML schema:interactivityType "Vorlesung"@de , "Übung/Laborpraktika"@de ;  schema:coursePrerequisites ""@de  ; schema:educationalLevel "Erste praktische Programmiererfahrungen"@de ; schema:numberOfCredits 5 .</v>
      </c>
    </row>
    <row r="24" spans="1:24" x14ac:dyDescent="0.35">
      <c r="A24" s="11" t="str">
        <f t="shared" si="0"/>
        <v>module:GlAV</v>
      </c>
      <c r="B24" s="4" t="s">
        <v>303</v>
      </c>
      <c r="C24" t="s">
        <v>729</v>
      </c>
      <c r="D24" t="s">
        <v>730</v>
      </c>
      <c r="E24" t="str">
        <f t="shared" si="1"/>
        <v xml:space="preserve"> schema:interactivityType "Vorlesung"@de , "Übung"@de ; </v>
      </c>
      <c r="F24" s="3">
        <v>5</v>
      </c>
      <c r="G24" s="2" t="str">
        <f t="shared" si="2"/>
        <v xml:space="preserve"> schema:numberOfCredits 5 .</v>
      </c>
      <c r="H24" s="13" t="s">
        <v>725</v>
      </c>
      <c r="L24" s="9" t="str">
        <f t="shared" si="3"/>
        <v xml:space="preserve"> schema:coursePrerequisites ""@de </v>
      </c>
      <c r="N24" t="str">
        <f t="shared" si="4"/>
        <v xml:space="preserve"> ;</v>
      </c>
      <c r="O24" t="str">
        <f t="shared" si="5"/>
        <v xml:space="preserve"> schema:coursePrerequisites ""@de  ;</v>
      </c>
      <c r="S24" s="18"/>
      <c r="T24" s="9" t="str">
        <f t="shared" si="6"/>
        <v/>
      </c>
      <c r="U24" t="s">
        <v>759</v>
      </c>
      <c r="V24" t="str">
        <f t="shared" si="7"/>
        <v xml:space="preserve"> schema:educationalLevel "Grundlagen Digitaler Medien"@de ;</v>
      </c>
      <c r="W24" t="str">
        <f t="shared" si="8"/>
        <v xml:space="preserve"> schema:educationalLevel "Grundlagen Digitaler Medien"@de ;</v>
      </c>
      <c r="X24" t="str">
        <f t="shared" si="9"/>
        <v>module:GlAV schema:interactivityType "Vorlesung"@de , "Übung"@de ;  schema:coursePrerequisites ""@de  ; schema:educationalLevel "Grundlagen Digitaler Medien"@de ; schema:numberOfCredits 5 .</v>
      </c>
    </row>
    <row r="25" spans="1:24" x14ac:dyDescent="0.35">
      <c r="A25" s="11" t="str">
        <f t="shared" si="0"/>
        <v>module:GlCC</v>
      </c>
      <c r="B25" s="4" t="s">
        <v>416</v>
      </c>
      <c r="C25" t="s">
        <v>729</v>
      </c>
      <c r="D25" t="s">
        <v>730</v>
      </c>
      <c r="E25" t="str">
        <f t="shared" si="1"/>
        <v xml:space="preserve"> schema:interactivityType "Vorlesung"@de , "Übung"@de ; </v>
      </c>
      <c r="F25" s="3">
        <v>5</v>
      </c>
      <c r="G25" s="2" t="str">
        <f t="shared" si="2"/>
        <v xml:space="preserve"> schema:numberOfCredits 5 .</v>
      </c>
      <c r="H25" s="13" t="s">
        <v>725</v>
      </c>
      <c r="L25" s="9" t="str">
        <f t="shared" si="3"/>
        <v xml:space="preserve"> schema:coursePrerequisites ""@de </v>
      </c>
      <c r="N25" t="str">
        <f t="shared" si="4"/>
        <v xml:space="preserve"> ;</v>
      </c>
      <c r="O25" t="str">
        <f t="shared" si="5"/>
        <v xml:space="preserve"> schema:coursePrerequisites ""@de  ;</v>
      </c>
      <c r="P25" s="18" t="s">
        <v>570</v>
      </c>
      <c r="Q25" s="18" t="s">
        <v>509</v>
      </c>
      <c r="R25" s="18" t="s">
        <v>471</v>
      </c>
      <c r="S25" s="18"/>
      <c r="T25" s="9" t="str">
        <f t="shared" si="6"/>
        <v xml:space="preserve"> schema:isBasedOn module:PIK1, module:PIK2, module:BSWC ;</v>
      </c>
      <c r="V25" t="str">
        <f t="shared" si="7"/>
        <v/>
      </c>
      <c r="W25" t="str">
        <f t="shared" si="8"/>
        <v xml:space="preserve"> schema:isBasedOn module:PIK1, module:PIK2, module:BSWC ;</v>
      </c>
      <c r="X25" t="str">
        <f t="shared" si="9"/>
        <v>module:GlCC schema:interactivityType "Vorlesung"@de , "Übung"@de ;  schema:coursePrerequisites ""@de  ; schema:isBasedOn module:PIK1, module:PIK2, module:BSWC ; schema:numberOfCredits 5 .</v>
      </c>
    </row>
    <row r="26" spans="1:24" x14ac:dyDescent="0.35">
      <c r="A26" s="11" t="str">
        <f t="shared" si="0"/>
        <v>module:HuCI</v>
      </c>
      <c r="B26" s="4" t="s">
        <v>409</v>
      </c>
      <c r="C26" t="s">
        <v>729</v>
      </c>
      <c r="D26" t="s">
        <v>730</v>
      </c>
      <c r="E26" t="str">
        <f t="shared" si="1"/>
        <v xml:space="preserve"> schema:interactivityType "Vorlesung"@de , "Übung"@de ; </v>
      </c>
      <c r="F26" s="3">
        <v>5</v>
      </c>
      <c r="G26" s="2" t="str">
        <f t="shared" si="2"/>
        <v xml:space="preserve"> schema:numberOfCredits 5 .</v>
      </c>
      <c r="H26" s="13" t="s">
        <v>725</v>
      </c>
      <c r="L26" s="9" t="str">
        <f t="shared" si="3"/>
        <v xml:space="preserve"> schema:coursePrerequisites ""@de </v>
      </c>
      <c r="N26" t="str">
        <f t="shared" si="4"/>
        <v xml:space="preserve"> ;</v>
      </c>
      <c r="O26" t="str">
        <f t="shared" si="5"/>
        <v xml:space="preserve"> schema:coursePrerequisites ""@de  ;</v>
      </c>
      <c r="S26" s="18"/>
      <c r="T26" s="9" t="str">
        <f t="shared" si="6"/>
        <v/>
      </c>
      <c r="V26" t="str">
        <f t="shared" si="7"/>
        <v/>
      </c>
      <c r="W26" t="str">
        <f t="shared" si="8"/>
        <v/>
      </c>
      <c r="X26" t="str">
        <f t="shared" si="9"/>
        <v>module:HuCI schema:interactivityType "Vorlesung"@de , "Übung"@de ;  schema:coursePrerequisites ""@de  ; schema:numberOfCredits 5 .</v>
      </c>
    </row>
    <row r="27" spans="1:24" x14ac:dyDescent="0.35">
      <c r="A27" s="11" t="str">
        <f t="shared" si="0"/>
        <v>module:MiCT</v>
      </c>
      <c r="B27" s="4" t="s">
        <v>401</v>
      </c>
      <c r="C27" t="s">
        <v>729</v>
      </c>
      <c r="D27" t="s">
        <v>730</v>
      </c>
      <c r="E27" t="str">
        <f t="shared" si="1"/>
        <v xml:space="preserve"> schema:interactivityType "Vorlesung"@de , "Übung"@de ; </v>
      </c>
      <c r="F27" s="3">
        <v>5</v>
      </c>
      <c r="G27" s="2" t="str">
        <f t="shared" si="2"/>
        <v xml:space="preserve"> schema:numberOfCredits 5 .</v>
      </c>
      <c r="H27" s="13" t="s">
        <v>725</v>
      </c>
      <c r="L27" s="9" t="str">
        <f t="shared" si="3"/>
        <v xml:space="preserve"> schema:coursePrerequisites ""@de </v>
      </c>
      <c r="N27" t="str">
        <f t="shared" si="4"/>
        <v xml:space="preserve"> ;</v>
      </c>
      <c r="O27" t="str">
        <f t="shared" si="5"/>
        <v xml:space="preserve"> schema:coursePrerequisites ""@de  ;</v>
      </c>
      <c r="S27" s="18"/>
      <c r="T27" s="9" t="str">
        <f t="shared" si="6"/>
        <v/>
      </c>
      <c r="U27" t="s">
        <v>760</v>
      </c>
      <c r="V27" t="str">
        <f t="shared" si="7"/>
        <v xml:space="preserve"> schema:educationalLevel "Grundkenntnisse in Digitaltechnik, Rechnerorganisation und Informationstechnik"@de ;</v>
      </c>
      <c r="W27" t="str">
        <f t="shared" si="8"/>
        <v xml:space="preserve"> schema:educationalLevel "Grundkenntnisse in Digitaltechnik, Rechnerorganisation und Informationstechnik"@de ;</v>
      </c>
      <c r="X27" t="str">
        <f t="shared" si="9"/>
        <v>module:MiCT schema:interactivityType "Vorlesung"@de , "Übung"@de ;  schema:coursePrerequisites ""@de  ; schema:educationalLevel "Grundkenntnisse in Digitaltechnik, Rechnerorganisation und Informationstechnik"@de ; schema:numberOfCredits 5 .</v>
      </c>
    </row>
    <row r="28" spans="1:24" x14ac:dyDescent="0.35">
      <c r="A28" s="11" t="str">
        <f t="shared" si="0"/>
        <v>module:MiPr</v>
      </c>
      <c r="B28" s="4" t="s">
        <v>394</v>
      </c>
      <c r="C28" t="s">
        <v>729</v>
      </c>
      <c r="D28" t="s">
        <v>730</v>
      </c>
      <c r="E28" t="str">
        <f t="shared" si="1"/>
        <v xml:space="preserve"> schema:interactivityType "Vorlesung"@de , "Übung"@de ; </v>
      </c>
      <c r="F28" s="3">
        <v>5</v>
      </c>
      <c r="G28" s="2" t="str">
        <f t="shared" si="2"/>
        <v xml:space="preserve"> schema:numberOfCredits 5 .</v>
      </c>
      <c r="H28" s="13" t="s">
        <v>725</v>
      </c>
      <c r="L28" s="9" t="str">
        <f t="shared" si="3"/>
        <v xml:space="preserve"> schema:coursePrerequisites ""@de </v>
      </c>
      <c r="N28" t="str">
        <f t="shared" si="4"/>
        <v xml:space="preserve"> ;</v>
      </c>
      <c r="O28" t="str">
        <f t="shared" si="5"/>
        <v xml:space="preserve"> schema:coursePrerequisites ""@de  ;</v>
      </c>
      <c r="S28" s="18"/>
      <c r="T28" s="9" t="str">
        <f t="shared" si="6"/>
        <v/>
      </c>
      <c r="U28" t="s">
        <v>761</v>
      </c>
      <c r="V28" t="str">
        <f t="shared" si="7"/>
        <v xml:space="preserve"> schema:educationalLevel "Grundlagen der Technischen Informatik, Rechnerorganisation, Programmierung"@de ;</v>
      </c>
      <c r="W28" t="str">
        <f t="shared" si="8"/>
        <v xml:space="preserve"> schema:educationalLevel "Grundlagen der Technischen Informatik, Rechnerorganisation, Programmierung"@de ;</v>
      </c>
      <c r="X28" t="str">
        <f t="shared" si="9"/>
        <v>module:MiPr schema:interactivityType "Vorlesung"@de , "Übung"@de ;  schema:coursePrerequisites ""@de  ; schema:educationalLevel "Grundlagen der Technischen Informatik, Rechnerorganisation, Programmierung"@de ; schema:numberOfCredits 5 .</v>
      </c>
    </row>
    <row r="29" spans="1:24" x14ac:dyDescent="0.35">
      <c r="A29" s="11" t="str">
        <f t="shared" si="0"/>
        <v>module:OpAl</v>
      </c>
      <c r="B29" s="4" t="s">
        <v>387</v>
      </c>
      <c r="C29" t="s">
        <v>729</v>
      </c>
      <c r="D29" t="s">
        <v>730</v>
      </c>
      <c r="E29" t="str">
        <f t="shared" si="1"/>
        <v xml:space="preserve"> schema:interactivityType "Vorlesung"@de , "Übung"@de ; </v>
      </c>
      <c r="F29" s="3">
        <v>5</v>
      </c>
      <c r="G29" s="2" t="str">
        <f t="shared" si="2"/>
        <v xml:space="preserve"> schema:numberOfCredits 5 .</v>
      </c>
      <c r="H29" s="13" t="s">
        <v>725</v>
      </c>
      <c r="L29" s="9" t="str">
        <f t="shared" si="3"/>
        <v xml:space="preserve"> schema:coursePrerequisites ""@de </v>
      </c>
      <c r="N29" t="str">
        <f t="shared" si="4"/>
        <v xml:space="preserve"> ;</v>
      </c>
      <c r="O29" t="str">
        <f t="shared" si="5"/>
        <v xml:space="preserve"> schema:coursePrerequisites ""@de  ;</v>
      </c>
      <c r="P29" s="18" t="s">
        <v>585</v>
      </c>
      <c r="Q29" s="18" t="s">
        <v>530</v>
      </c>
      <c r="S29" s="18"/>
      <c r="T29" s="9" t="str">
        <f t="shared" si="6"/>
        <v xml:space="preserve"> schema:isBasedOn module:ADIK, module:MIK2 ;</v>
      </c>
      <c r="V29" t="str">
        <f t="shared" si="7"/>
        <v/>
      </c>
      <c r="W29" t="str">
        <f t="shared" si="8"/>
        <v xml:space="preserve"> schema:isBasedOn module:ADIK, module:MIK2 ;</v>
      </c>
      <c r="X29" t="str">
        <f t="shared" si="9"/>
        <v>module:OpAl schema:interactivityType "Vorlesung"@de , "Übung"@de ;  schema:coursePrerequisites ""@de  ; schema:isBasedOn module:ADIK, module:MIK2 ; schema:numberOfCredits 5 .</v>
      </c>
    </row>
    <row r="30" spans="1:24" x14ac:dyDescent="0.35">
      <c r="A30" s="11" t="str">
        <f t="shared" si="0"/>
        <v>module:KoPr</v>
      </c>
      <c r="B30" s="4" t="s">
        <v>378</v>
      </c>
      <c r="C30" t="s">
        <v>733</v>
      </c>
      <c r="E30" t="str">
        <f t="shared" si="1"/>
        <v xml:space="preserve"> schema:interactivityType "Laborpraktika"@de ; </v>
      </c>
      <c r="F30" s="3">
        <v>5</v>
      </c>
      <c r="G30" s="2" t="str">
        <f t="shared" si="2"/>
        <v xml:space="preserve"> schema:numberOfCredits 5 .</v>
      </c>
      <c r="H30" s="13" t="s">
        <v>725</v>
      </c>
      <c r="I30" s="18" t="s">
        <v>570</v>
      </c>
      <c r="J30" s="18" t="s">
        <v>509</v>
      </c>
      <c r="L30" s="9" t="str">
        <f t="shared" si="3"/>
        <v xml:space="preserve"> schema:coursePrerequisites module:PIK1, module:PIK2</v>
      </c>
      <c r="N30" t="str">
        <f t="shared" si="4"/>
        <v xml:space="preserve"> ;</v>
      </c>
      <c r="O30" t="str">
        <f t="shared" si="5"/>
        <v xml:space="preserve"> schema:coursePrerequisites module:PIK1, module:PIK2 ;</v>
      </c>
      <c r="S30" s="18"/>
      <c r="T30" s="9" t="str">
        <f t="shared" si="6"/>
        <v/>
      </c>
      <c r="V30" t="str">
        <f t="shared" si="7"/>
        <v/>
      </c>
      <c r="W30" t="str">
        <f t="shared" si="8"/>
        <v/>
      </c>
      <c r="X30" t="str">
        <f t="shared" si="9"/>
        <v>module:KoPr schema:interactivityType "Laborpraktika"@de ;  schema:coursePrerequisites module:PIK1, module:PIK2 ; schema:numberOfCredits 5 .</v>
      </c>
    </row>
    <row r="31" spans="1:24" x14ac:dyDescent="0.35">
      <c r="A31" s="11" t="str">
        <f t="shared" si="0"/>
        <v>module:SEIK</v>
      </c>
      <c r="B31" s="4" t="s">
        <v>367</v>
      </c>
      <c r="C31" t="s">
        <v>729</v>
      </c>
      <c r="D31" t="s">
        <v>730</v>
      </c>
      <c r="E31" t="str">
        <f t="shared" si="1"/>
        <v xml:space="preserve"> schema:interactivityType "Vorlesung"@de , "Übung"@de ; </v>
      </c>
      <c r="F31" s="3">
        <v>5</v>
      </c>
      <c r="G31" s="2" t="str">
        <f t="shared" si="2"/>
        <v xml:space="preserve"> schema:numberOfCredits 5 .</v>
      </c>
      <c r="H31" s="13" t="s">
        <v>725</v>
      </c>
      <c r="L31" s="9" t="str">
        <f t="shared" si="3"/>
        <v xml:space="preserve"> schema:coursePrerequisites ""@de </v>
      </c>
      <c r="N31" t="str">
        <f t="shared" si="4"/>
        <v xml:space="preserve"> ;</v>
      </c>
      <c r="O31" t="str">
        <f t="shared" si="5"/>
        <v xml:space="preserve"> schema:coursePrerequisites ""@de  ;</v>
      </c>
      <c r="P31" s="18" t="s">
        <v>570</v>
      </c>
      <c r="Q31" s="18" t="s">
        <v>509</v>
      </c>
      <c r="R31" s="18" t="s">
        <v>466</v>
      </c>
      <c r="S31" s="18"/>
      <c r="T31" s="9" t="str">
        <f t="shared" si="6"/>
        <v xml:space="preserve"> schema:isBasedOn module:PIK1, module:PIK2, module:PIK3 ;</v>
      </c>
      <c r="V31" t="str">
        <f t="shared" si="7"/>
        <v/>
      </c>
      <c r="W31" t="str">
        <f t="shared" si="8"/>
        <v xml:space="preserve"> schema:isBasedOn module:PIK1, module:PIK2, module:PIK3 ;</v>
      </c>
      <c r="X31" t="str">
        <f t="shared" si="9"/>
        <v>module:SEIK schema:interactivityType "Vorlesung"@de , "Übung"@de ;  schema:coursePrerequisites ""@de  ; schema:isBasedOn module:PIK1, module:PIK2, module:PIK3 ; schema:numberOfCredits 5 .</v>
      </c>
    </row>
    <row r="32" spans="1:24" x14ac:dyDescent="0.35">
      <c r="A32" s="11" t="str">
        <f t="shared" si="0"/>
        <v>module:AKrG</v>
      </c>
      <c r="B32" s="4" t="s">
        <v>360</v>
      </c>
      <c r="C32" t="s">
        <v>729</v>
      </c>
      <c r="D32" t="s">
        <v>730</v>
      </c>
      <c r="E32" t="str">
        <f t="shared" si="1"/>
        <v xml:space="preserve"> schema:interactivityType "Vorlesung"@de , "Übung"@de ; </v>
      </c>
      <c r="F32" s="3">
        <v>5</v>
      </c>
      <c r="G32" s="2" t="str">
        <f t="shared" si="2"/>
        <v xml:space="preserve"> schema:numberOfCredits 5 .</v>
      </c>
      <c r="H32" s="13" t="s">
        <v>725</v>
      </c>
      <c r="L32" s="9" t="str">
        <f t="shared" si="3"/>
        <v xml:space="preserve"> schema:coursePrerequisites ""@de </v>
      </c>
      <c r="N32" t="str">
        <f t="shared" si="4"/>
        <v xml:space="preserve"> ;</v>
      </c>
      <c r="O32" t="str">
        <f t="shared" si="5"/>
        <v xml:space="preserve"> schema:coursePrerequisites ""@de  ;</v>
      </c>
      <c r="P32" s="18" t="s">
        <v>347</v>
      </c>
      <c r="S32" s="18"/>
      <c r="T32" s="9" t="str">
        <f t="shared" si="6"/>
        <v xml:space="preserve"> schema:isBasedOn module:GrSi ;</v>
      </c>
      <c r="V32" t="str">
        <f t="shared" si="7"/>
        <v/>
      </c>
      <c r="W32" t="str">
        <f t="shared" si="8"/>
        <v xml:space="preserve"> schema:isBasedOn module:GrSi ;</v>
      </c>
      <c r="X32" t="str">
        <f t="shared" si="9"/>
        <v>module:AKrG schema:interactivityType "Vorlesung"@de , "Übung"@de ;  schema:coursePrerequisites ""@de  ; schema:isBasedOn module:GrSi ; schema:numberOfCredits 5 .</v>
      </c>
    </row>
    <row r="33" spans="1:24" x14ac:dyDescent="0.35">
      <c r="A33" s="11" t="str">
        <f t="shared" si="0"/>
        <v>module:BITS</v>
      </c>
      <c r="B33" s="4" t="s">
        <v>350</v>
      </c>
      <c r="C33" t="s">
        <v>729</v>
      </c>
      <c r="D33" t="s">
        <v>731</v>
      </c>
      <c r="E33" t="str">
        <f t="shared" si="1"/>
        <v xml:space="preserve"> schema:interactivityType "Vorlesung"@de , "Übungen"@de ; </v>
      </c>
      <c r="F33" s="3">
        <v>5</v>
      </c>
      <c r="G33" s="2" t="str">
        <f t="shared" si="2"/>
        <v xml:space="preserve"> schema:numberOfCredits 5 .</v>
      </c>
      <c r="H33" s="13" t="s">
        <v>725</v>
      </c>
      <c r="L33" s="9" t="str">
        <f t="shared" si="3"/>
        <v xml:space="preserve"> schema:coursePrerequisites ""@de </v>
      </c>
      <c r="N33" t="str">
        <f t="shared" si="4"/>
        <v xml:space="preserve"> ;</v>
      </c>
      <c r="O33" t="str">
        <f t="shared" si="5"/>
        <v xml:space="preserve"> schema:coursePrerequisites ""@de  ;</v>
      </c>
      <c r="P33" s="18" t="s">
        <v>347</v>
      </c>
      <c r="S33" s="18"/>
      <c r="T33" s="9" t="str">
        <f t="shared" si="6"/>
        <v xml:space="preserve"> schema:isBasedOn module:GrSi ;</v>
      </c>
      <c r="V33" t="str">
        <f t="shared" si="7"/>
        <v/>
      </c>
      <c r="W33" t="str">
        <f t="shared" si="8"/>
        <v xml:space="preserve"> schema:isBasedOn module:GrSi ;</v>
      </c>
      <c r="X33" t="str">
        <f t="shared" si="9"/>
        <v>module:BITS schema:interactivityType "Vorlesung"@de , "Übungen"@de ;  schema:coursePrerequisites ""@de  ; schema:isBasedOn module:GrSi ; schema:numberOfCredits 5 .</v>
      </c>
    </row>
    <row r="34" spans="1:24" x14ac:dyDescent="0.35">
      <c r="A34" s="11" t="str">
        <f t="shared" si="0"/>
        <v>module:CoGr</v>
      </c>
      <c r="B34" s="4" t="s">
        <v>342</v>
      </c>
      <c r="C34" t="s">
        <v>729</v>
      </c>
      <c r="D34" t="s">
        <v>730</v>
      </c>
      <c r="E34" t="str">
        <f t="shared" si="1"/>
        <v xml:space="preserve"> schema:interactivityType "Vorlesung"@de , "Übung"@de ; </v>
      </c>
      <c r="F34" s="3">
        <v>5</v>
      </c>
      <c r="G34" s="2" t="str">
        <f t="shared" si="2"/>
        <v xml:space="preserve"> schema:numberOfCredits 5 .</v>
      </c>
      <c r="H34" s="13" t="s">
        <v>725</v>
      </c>
      <c r="L34" s="9" t="str">
        <f t="shared" si="3"/>
        <v xml:space="preserve"> schema:coursePrerequisites ""@de </v>
      </c>
      <c r="N34" t="str">
        <f t="shared" si="4"/>
        <v xml:space="preserve"> ;</v>
      </c>
      <c r="O34" t="str">
        <f t="shared" si="5"/>
        <v xml:space="preserve"> schema:coursePrerequisites ""@de  ;</v>
      </c>
      <c r="S34" s="18"/>
      <c r="T34" s="9" t="str">
        <f t="shared" si="6"/>
        <v/>
      </c>
      <c r="U34" t="s">
        <v>762</v>
      </c>
      <c r="V34" t="str">
        <f t="shared" si="7"/>
        <v xml:space="preserve"> schema:educationalLevel "Grundkenntnisse in diskreter Mathematik, Kenntnisse des Aufbaus und der Funktionsweise von Rechnernetzen"@de ;</v>
      </c>
      <c r="W34" t="str">
        <f t="shared" si="8"/>
        <v xml:space="preserve"> schema:educationalLevel "Grundkenntnisse in diskreter Mathematik, Kenntnisse des Aufbaus und der Funktionsweise von Rechnernetzen"@de ;</v>
      </c>
      <c r="X34" t="str">
        <f t="shared" si="9"/>
        <v>module:CoGr schema:interactivityType "Vorlesung"@de , "Übung"@de ;  schema:coursePrerequisites ""@de  ; schema:educationalLevel "Grundkenntnisse in diskreter Mathematik, Kenntnisse des Aufbaus und der Funktionsweise von Rechnernetzen"@de ; schema:numberOfCredits 5 .</v>
      </c>
    </row>
    <row r="35" spans="1:24" x14ac:dyDescent="0.35">
      <c r="A35" s="11" t="str">
        <f t="shared" si="0"/>
        <v>module:CNPr</v>
      </c>
      <c r="B35" s="4" t="s">
        <v>333</v>
      </c>
      <c r="C35" t="s">
        <v>729</v>
      </c>
      <c r="D35" t="s">
        <v>734</v>
      </c>
      <c r="E35" t="str">
        <f t="shared" si="1"/>
        <v xml:space="preserve"> schema:interactivityType "Vorlesung"@de , "Übung/Projekt"@de ; </v>
      </c>
      <c r="F35" s="3">
        <v>5</v>
      </c>
      <c r="G35" s="2" t="str">
        <f t="shared" si="2"/>
        <v xml:space="preserve"> schema:numberOfCredits 5 .</v>
      </c>
      <c r="H35" s="13" t="s">
        <v>725</v>
      </c>
      <c r="I35" s="18" t="s">
        <v>570</v>
      </c>
      <c r="J35" s="18" t="s">
        <v>509</v>
      </c>
      <c r="K35" s="18" t="s">
        <v>466</v>
      </c>
      <c r="L35" s="9" t="str">
        <f t="shared" si="3"/>
        <v xml:space="preserve"> schema:coursePrerequisites module:PIK1, module:PIK2, module:PIK3</v>
      </c>
      <c r="N35" t="str">
        <f t="shared" si="4"/>
        <v xml:space="preserve"> ;</v>
      </c>
      <c r="O35" t="str">
        <f t="shared" si="5"/>
        <v xml:space="preserve"> schema:coursePrerequisites module:PIK1, module:PIK2, module:PIK3 ;</v>
      </c>
      <c r="S35" s="18"/>
      <c r="T35" s="9" t="str">
        <f t="shared" si="6"/>
        <v/>
      </c>
      <c r="U35" t="s">
        <v>738</v>
      </c>
      <c r="V35" t="str">
        <f t="shared" si="7"/>
        <v xml:space="preserve"> schema:educationalLevel "Beherrschung der Konzepte der objektorientierten und der prozeduralen Programmierung, praktische Programmiererfahrungen in den Programmiersprachen JAVA und C++ "@de ;</v>
      </c>
      <c r="W35" t="str">
        <f t="shared" si="8"/>
        <v xml:space="preserve"> schema:educationalLevel "Beherrschung der Konzepte der objektorientierten und der prozeduralen Programmierung, praktische Programmiererfahrungen in den Programmiersprachen JAVA und C++ "@de ;</v>
      </c>
      <c r="X35" t="str">
        <f t="shared" si="9"/>
        <v>module:CNPr schema:interactivityType "Vorlesung"@de , "Übung/Projekt"@de ;  schema:coursePrerequisites module:PIK1, module:PIK2, module:PIK3 ; schema:educationalLevel "Beherrschung der Konzepte der objektorientierten und der prozeduralen Programmierung, praktische Programmiererfahrungen in den Programmiersprachen JAVA und C++ "@de ; schema:numberOfCredits 5 .</v>
      </c>
    </row>
    <row r="36" spans="1:24" x14ac:dyDescent="0.35">
      <c r="A36" s="11" t="str">
        <f t="shared" si="0"/>
        <v>module:DBPr</v>
      </c>
      <c r="B36" s="4" t="s">
        <v>326</v>
      </c>
      <c r="C36" t="s">
        <v>729</v>
      </c>
      <c r="D36" t="s">
        <v>730</v>
      </c>
      <c r="E36" t="str">
        <f t="shared" si="1"/>
        <v xml:space="preserve"> schema:interactivityType "Vorlesung"@de , "Übung"@de ; </v>
      </c>
      <c r="F36" s="3">
        <v>5</v>
      </c>
      <c r="G36" s="2" t="str">
        <f t="shared" si="2"/>
        <v xml:space="preserve"> schema:numberOfCredits 5 .</v>
      </c>
      <c r="H36" s="13" t="s">
        <v>725</v>
      </c>
      <c r="L36" s="9" t="str">
        <f t="shared" si="3"/>
        <v xml:space="preserve"> schema:coursePrerequisites ""@de </v>
      </c>
      <c r="N36" t="str">
        <f t="shared" si="4"/>
        <v xml:space="preserve"> ;</v>
      </c>
      <c r="O36" t="str">
        <f t="shared" si="5"/>
        <v xml:space="preserve"> schema:coursePrerequisites ""@de  ;</v>
      </c>
      <c r="P36" s="18" t="s">
        <v>481</v>
      </c>
      <c r="Q36" s="18" t="s">
        <v>763</v>
      </c>
      <c r="S36" s="18"/>
      <c r="T36" s="9" t="str">
        <f t="shared" si="6"/>
        <v xml:space="preserve"> schema:isBasedOn module:DBIK, module:GrCC ;</v>
      </c>
      <c r="V36" t="str">
        <f t="shared" si="7"/>
        <v/>
      </c>
      <c r="W36" t="str">
        <f t="shared" si="8"/>
        <v xml:space="preserve"> schema:isBasedOn module:DBIK, module:GrCC ;</v>
      </c>
      <c r="X36" t="str">
        <f t="shared" si="9"/>
        <v>module:DBPr schema:interactivityType "Vorlesung"@de , "Übung"@de ;  schema:coursePrerequisites ""@de  ; schema:isBasedOn module:DBIK, module:GrCC ; schema:numberOfCredits 5 .</v>
      </c>
    </row>
    <row r="37" spans="1:24" x14ac:dyDescent="0.35">
      <c r="A37" s="11" t="str">
        <f t="shared" si="0"/>
        <v>module:DaVi</v>
      </c>
      <c r="B37" s="4" t="s">
        <v>318</v>
      </c>
      <c r="C37" t="s">
        <v>729</v>
      </c>
      <c r="D37" t="s">
        <v>730</v>
      </c>
      <c r="E37" t="str">
        <f t="shared" si="1"/>
        <v xml:space="preserve"> schema:interactivityType "Vorlesung"@de , "Übung"@de ; </v>
      </c>
      <c r="F37" s="3">
        <v>5</v>
      </c>
      <c r="G37" s="2" t="str">
        <f t="shared" si="2"/>
        <v xml:space="preserve"> schema:numberOfCredits 5 .</v>
      </c>
      <c r="H37" s="13" t="s">
        <v>725</v>
      </c>
      <c r="L37" s="9" t="str">
        <f t="shared" si="3"/>
        <v xml:space="preserve"> schema:coursePrerequisites ""@de </v>
      </c>
      <c r="N37" t="str">
        <f t="shared" si="4"/>
        <v xml:space="preserve"> ;</v>
      </c>
      <c r="O37" t="str">
        <f t="shared" si="5"/>
        <v xml:space="preserve"> schema:coursePrerequisites ""@de  ;</v>
      </c>
      <c r="S37" s="18"/>
      <c r="T37" s="9" t="str">
        <f t="shared" si="6"/>
        <v/>
      </c>
      <c r="U37" t="s">
        <v>764</v>
      </c>
      <c r="V37" t="str">
        <f t="shared" si="7"/>
        <v xml:space="preserve"> schema:educationalLevel "Spaß am Programmieren, Interesse an JavaScript"@de ;</v>
      </c>
      <c r="W37" t="str">
        <f t="shared" si="8"/>
        <v xml:space="preserve"> schema:educationalLevel "Spaß am Programmieren, Interesse an JavaScript"@de ;</v>
      </c>
      <c r="X37" t="str">
        <f t="shared" si="9"/>
        <v>module:DaVi schema:interactivityType "Vorlesung"@de , "Übung"@de ;  schema:coursePrerequisites ""@de  ; schema:educationalLevel "Spaß am Programmieren, Interesse an JavaScript"@de ; schema:numberOfCredits 5 .</v>
      </c>
    </row>
    <row r="38" spans="1:24" x14ac:dyDescent="0.35">
      <c r="A38" s="11" t="str">
        <f t="shared" si="0"/>
        <v>module:DSBV</v>
      </c>
      <c r="B38" s="4" t="s">
        <v>311</v>
      </c>
      <c r="C38" t="s">
        <v>729</v>
      </c>
      <c r="D38" t="s">
        <v>730</v>
      </c>
      <c r="E38" t="str">
        <f t="shared" si="1"/>
        <v xml:space="preserve"> schema:interactivityType "Vorlesung"@de , "Übung"@de ; </v>
      </c>
      <c r="F38" s="3">
        <v>5</v>
      </c>
      <c r="G38" s="2" t="str">
        <f t="shared" si="2"/>
        <v xml:space="preserve"> schema:numberOfCredits 5 .</v>
      </c>
      <c r="H38" s="13" t="s">
        <v>725</v>
      </c>
      <c r="L38" s="9" t="str">
        <f t="shared" si="3"/>
        <v xml:space="preserve"> schema:coursePrerequisites ""@de </v>
      </c>
      <c r="N38" t="str">
        <f t="shared" si="4"/>
        <v xml:space="preserve"> ;</v>
      </c>
      <c r="O38" t="str">
        <f t="shared" si="5"/>
        <v xml:space="preserve"> schema:coursePrerequisites ""@de  ;</v>
      </c>
      <c r="S38" s="18"/>
      <c r="T38" s="9" t="str">
        <f t="shared" si="6"/>
        <v/>
      </c>
      <c r="U38" t="s">
        <v>765</v>
      </c>
      <c r="V38" t="str">
        <f t="shared" si="7"/>
        <v xml:space="preserve"> schema:educationalLevel "Anwendungsbereite Kenntnisse in:Analysis und numerische Mathematik, Lineare Algebra, Objektorientierte Programmierung, Grundlagen der Signal- und Bildverarbeitung"@de ;</v>
      </c>
      <c r="W38" t="str">
        <f t="shared" si="8"/>
        <v xml:space="preserve"> schema:educationalLevel "Anwendungsbereite Kenntnisse in:Analysis und numerische Mathematik, Lineare Algebra, Objektorientierte Programmierung, Grundlagen der Signal- und Bildverarbeitung"@de ;</v>
      </c>
      <c r="X38" t="str">
        <f t="shared" si="9"/>
        <v>module:DSBV schema:interactivityType "Vorlesung"@de , "Übung"@de ;  schema:coursePrerequisites ""@de  ; schema:educationalLevel "Anwendungsbereite Kenntnisse in:Analysis und numerische Mathematik, Lineare Algebra, Objektorientierte Programmierung, Grundlagen der Signal- und Bildverarbeitung"@de ; schema:numberOfCredits 5 .</v>
      </c>
    </row>
    <row r="39" spans="1:24" x14ac:dyDescent="0.35">
      <c r="A39" s="11" t="str">
        <f t="shared" si="0"/>
        <v>module:DiFi</v>
      </c>
      <c r="B39" s="4" t="s">
        <v>304</v>
      </c>
      <c r="C39" t="s">
        <v>729</v>
      </c>
      <c r="D39" t="s">
        <v>730</v>
      </c>
      <c r="E39" t="str">
        <f t="shared" si="1"/>
        <v xml:space="preserve"> schema:interactivityType "Vorlesung"@de , "Übung"@de ; </v>
      </c>
      <c r="F39" s="3">
        <v>5</v>
      </c>
      <c r="G39" s="2" t="str">
        <f t="shared" si="2"/>
        <v xml:space="preserve"> schema:numberOfCredits 5 .</v>
      </c>
      <c r="H39" s="13" t="s">
        <v>725</v>
      </c>
      <c r="L39" s="9" t="str">
        <f t="shared" si="3"/>
        <v xml:space="preserve"> schema:coursePrerequisites ""@de </v>
      </c>
      <c r="N39" t="str">
        <f t="shared" si="4"/>
        <v xml:space="preserve"> ;</v>
      </c>
      <c r="O39" t="str">
        <f t="shared" si="5"/>
        <v xml:space="preserve"> schema:coursePrerequisites ""@de  ;</v>
      </c>
      <c r="P39" s="18" t="s">
        <v>303</v>
      </c>
      <c r="S39" s="18"/>
      <c r="T39" s="9" t="str">
        <f t="shared" si="6"/>
        <v xml:space="preserve"> schema:isBasedOn module:GlAV ;</v>
      </c>
      <c r="V39" t="str">
        <f t="shared" si="7"/>
        <v/>
      </c>
      <c r="W39" t="str">
        <f t="shared" si="8"/>
        <v xml:space="preserve"> schema:isBasedOn module:GlAV ;</v>
      </c>
      <c r="X39" t="str">
        <f t="shared" si="9"/>
        <v>module:DiFi schema:interactivityType "Vorlesung"@de , "Übung"@de ;  schema:coursePrerequisites ""@de  ; schema:isBasedOn module:GlAV ; schema:numberOfCredits 5 .</v>
      </c>
    </row>
    <row r="40" spans="1:24" x14ac:dyDescent="0.35">
      <c r="A40" s="11" t="str">
        <f t="shared" si="0"/>
        <v>module:GlWV</v>
      </c>
      <c r="B40" s="4" t="s">
        <v>297</v>
      </c>
      <c r="C40" t="s">
        <v>729</v>
      </c>
      <c r="D40" t="s">
        <v>730</v>
      </c>
      <c r="E40" t="str">
        <f t="shared" si="1"/>
        <v xml:space="preserve"> schema:interactivityType "Vorlesung"@de , "Übung"@de ; </v>
      </c>
      <c r="F40" s="3">
        <v>5</v>
      </c>
      <c r="G40" s="2" t="str">
        <f t="shared" si="2"/>
        <v xml:space="preserve"> schema:numberOfCredits 5 .</v>
      </c>
      <c r="H40" s="13" t="s">
        <v>725</v>
      </c>
      <c r="L40" s="9" t="str">
        <f t="shared" si="3"/>
        <v xml:space="preserve"> schema:coursePrerequisites ""@de </v>
      </c>
      <c r="N40" t="str">
        <f t="shared" si="4"/>
        <v xml:space="preserve"> ;</v>
      </c>
      <c r="O40" t="str">
        <f t="shared" si="5"/>
        <v xml:space="preserve"> schema:coursePrerequisites ""@de  ;</v>
      </c>
      <c r="S40" s="18"/>
      <c r="T40" s="9" t="str">
        <f t="shared" si="6"/>
        <v/>
      </c>
      <c r="V40" t="str">
        <f t="shared" si="7"/>
        <v/>
      </c>
      <c r="W40" t="str">
        <f t="shared" si="8"/>
        <v/>
      </c>
      <c r="X40" t="str">
        <f t="shared" si="9"/>
        <v>module:GlWV schema:interactivityType "Vorlesung"@de , "Übung"@de ;  schema:coursePrerequisites ""@de  ; schema:numberOfCredits 5 .</v>
      </c>
    </row>
    <row r="41" spans="1:24" x14ac:dyDescent="0.35">
      <c r="A41" s="11" t="str">
        <f t="shared" si="0"/>
        <v>module:GlIM</v>
      </c>
      <c r="B41" s="4" t="s">
        <v>291</v>
      </c>
      <c r="C41" t="s">
        <v>729</v>
      </c>
      <c r="D41" t="s">
        <v>730</v>
      </c>
      <c r="E41" t="str">
        <f t="shared" si="1"/>
        <v xml:space="preserve"> schema:interactivityType "Vorlesung"@de , "Übung"@de ; </v>
      </c>
      <c r="F41" s="3">
        <v>5</v>
      </c>
      <c r="G41" s="2" t="str">
        <f t="shared" si="2"/>
        <v xml:space="preserve"> schema:numberOfCredits 5 .</v>
      </c>
      <c r="H41" s="13" t="s">
        <v>725</v>
      </c>
      <c r="L41" s="9" t="str">
        <f t="shared" si="3"/>
        <v xml:space="preserve"> schema:coursePrerequisites ""@de </v>
      </c>
      <c r="N41" t="str">
        <f t="shared" si="4"/>
        <v xml:space="preserve"> ;</v>
      </c>
      <c r="O41" t="str">
        <f t="shared" si="5"/>
        <v xml:space="preserve"> schema:coursePrerequisites ""@de  ;</v>
      </c>
      <c r="S41" s="18"/>
      <c r="T41" s="9" t="str">
        <f t="shared" si="6"/>
        <v/>
      </c>
      <c r="V41" t="str">
        <f t="shared" si="7"/>
        <v/>
      </c>
      <c r="W41" t="str">
        <f t="shared" si="8"/>
        <v/>
      </c>
      <c r="X41" t="str">
        <f t="shared" si="9"/>
        <v>module:GlIM schema:interactivityType "Vorlesung"@de , "Übung"@de ;  schema:coursePrerequisites ""@de  ; schema:numberOfCredits 5 .</v>
      </c>
    </row>
    <row r="42" spans="1:24" x14ac:dyDescent="0.35">
      <c r="A42" s="11" t="str">
        <f t="shared" si="0"/>
        <v>module:InMC</v>
      </c>
      <c r="B42" s="4" t="s">
        <v>285</v>
      </c>
      <c r="C42" t="s">
        <v>187</v>
      </c>
      <c r="E42" t="str">
        <f t="shared" si="1"/>
        <v xml:space="preserve"> schema:interactivityType "Projekt"@de ; </v>
      </c>
      <c r="F42" s="3">
        <v>5</v>
      </c>
      <c r="G42" s="2" t="str">
        <f t="shared" si="2"/>
        <v xml:space="preserve"> schema:numberOfCredits 5 .</v>
      </c>
      <c r="H42" s="13" t="s">
        <v>725</v>
      </c>
      <c r="L42" s="9" t="str">
        <f t="shared" si="3"/>
        <v xml:space="preserve"> schema:coursePrerequisites ""@de </v>
      </c>
      <c r="N42" t="str">
        <f t="shared" si="4"/>
        <v xml:space="preserve"> ;</v>
      </c>
      <c r="O42" t="str">
        <f t="shared" si="5"/>
        <v xml:space="preserve"> schema:coursePrerequisites ""@de  ;</v>
      </c>
      <c r="S42" s="18"/>
      <c r="T42" s="9" t="str">
        <f t="shared" si="6"/>
        <v/>
      </c>
      <c r="U42" t="s">
        <v>766</v>
      </c>
      <c r="V42" t="str">
        <f t="shared" si="7"/>
        <v xml:space="preserve"> schema:educationalLevel "Englischkenntnisse, Portfolio mit Arbeiten aus dem Bereich Digitale Medien (Teilnehmerzahl unter Umständen begrenzt)"@de ;</v>
      </c>
      <c r="W42" t="str">
        <f t="shared" si="8"/>
        <v xml:space="preserve"> schema:educationalLevel "Englischkenntnisse, Portfolio mit Arbeiten aus dem Bereich Digitale Medien (Teilnehmerzahl unter Umständen begrenzt)"@de ;</v>
      </c>
      <c r="X42" t="str">
        <f t="shared" si="9"/>
        <v>module:InMC schema:interactivityType "Projekt"@de ;  schema:coursePrerequisites ""@de  ; schema:educationalLevel "Englischkenntnisse, Portfolio mit Arbeiten aus dem Bereich Digitale Medien (Teilnehmerzahl unter Umständen begrenzt)"@de ; schema:numberOfCredits 5 .</v>
      </c>
    </row>
    <row r="43" spans="1:24" x14ac:dyDescent="0.35">
      <c r="A43" s="11" t="str">
        <f t="shared" si="0"/>
        <v>module:JETA</v>
      </c>
      <c r="B43" s="4" t="s">
        <v>277</v>
      </c>
      <c r="C43" t="s">
        <v>729</v>
      </c>
      <c r="D43" t="s">
        <v>730</v>
      </c>
      <c r="E43" t="str">
        <f t="shared" si="1"/>
        <v xml:space="preserve"> schema:interactivityType "Vorlesung"@de , "Übung"@de ; </v>
      </c>
      <c r="F43" s="3">
        <v>5</v>
      </c>
      <c r="G43" s="2" t="str">
        <f t="shared" si="2"/>
        <v xml:space="preserve"> schema:numberOfCredits 5 .</v>
      </c>
      <c r="H43" s="13" t="s">
        <v>725</v>
      </c>
      <c r="L43" s="9" t="str">
        <f t="shared" si="3"/>
        <v xml:space="preserve"> schema:coursePrerequisites ""@de </v>
      </c>
      <c r="N43" t="str">
        <f t="shared" si="4"/>
        <v xml:space="preserve"> ;</v>
      </c>
      <c r="O43" t="str">
        <f t="shared" si="5"/>
        <v xml:space="preserve"> schema:coursePrerequisites ""@de  ;</v>
      </c>
      <c r="P43" s="18" t="s">
        <v>570</v>
      </c>
      <c r="Q43" s="18" t="s">
        <v>509</v>
      </c>
      <c r="R43" s="18" t="s">
        <v>416</v>
      </c>
      <c r="S43" s="18"/>
      <c r="T43" s="9" t="str">
        <f t="shared" si="6"/>
        <v xml:space="preserve"> schema:isBasedOn module:PIK1, module:PIK2, module:GlCC ;</v>
      </c>
      <c r="V43" t="str">
        <f t="shared" si="7"/>
        <v/>
      </c>
      <c r="W43" t="str">
        <f t="shared" si="8"/>
        <v xml:space="preserve"> schema:isBasedOn module:PIK1, module:PIK2, module:GlCC ;</v>
      </c>
      <c r="X43" t="str">
        <f t="shared" si="9"/>
        <v>module:JETA schema:interactivityType "Vorlesung"@de , "Übung"@de ;  schema:coursePrerequisites ""@de  ; schema:isBasedOn module:PIK1, module:PIK2, module:GlCC ; schema:numberOfCredits 5 .</v>
      </c>
    </row>
    <row r="44" spans="1:24" x14ac:dyDescent="0.35">
      <c r="A44" s="11" t="str">
        <f t="shared" si="0"/>
        <v>module:MOPr</v>
      </c>
      <c r="B44" s="4" t="s">
        <v>272</v>
      </c>
      <c r="C44" t="s">
        <v>729</v>
      </c>
      <c r="D44" t="s">
        <v>730</v>
      </c>
      <c r="E44" t="str">
        <f t="shared" si="1"/>
        <v xml:space="preserve"> schema:interactivityType "Vorlesung"@de , "Übung"@de ; </v>
      </c>
      <c r="F44" s="3">
        <v>5</v>
      </c>
      <c r="G44" s="2" t="str">
        <f t="shared" si="2"/>
        <v xml:space="preserve"> schema:numberOfCredits 5 .</v>
      </c>
      <c r="H44" s="13" t="s">
        <v>725</v>
      </c>
      <c r="L44" s="9" t="str">
        <f t="shared" si="3"/>
        <v xml:space="preserve"> schema:coursePrerequisites ""@de </v>
      </c>
      <c r="N44" t="str">
        <f t="shared" si="4"/>
        <v xml:space="preserve"> ;</v>
      </c>
      <c r="O44" t="str">
        <f t="shared" si="5"/>
        <v xml:space="preserve"> schema:coursePrerequisites ""@de  ;</v>
      </c>
      <c r="P44" s="18" t="s">
        <v>501</v>
      </c>
      <c r="S44" s="18"/>
      <c r="T44" s="9" t="str">
        <f t="shared" si="6"/>
        <v xml:space="preserve"> schema:isBasedOn module:ReOr ;</v>
      </c>
      <c r="U44" t="s">
        <v>767</v>
      </c>
      <c r="V44" t="str">
        <f t="shared" si="7"/>
        <v xml:space="preserve"> schema:educationalLevel "Programmierung"@de ;</v>
      </c>
      <c r="W44" t="str">
        <f t="shared" si="8"/>
        <v xml:space="preserve"> schema:isBasedOn module:ReOr ; schema:educationalLevel "Programmierung"@de ;</v>
      </c>
      <c r="X44" t="str">
        <f t="shared" si="9"/>
        <v>module:MOPr schema:interactivityType "Vorlesung"@de , "Übung"@de ;  schema:coursePrerequisites ""@de  ; schema:isBasedOn module:ReOr ; schema:educationalLevel "Programmierung"@de ; schema:numberOfCredits 5 .</v>
      </c>
    </row>
    <row r="45" spans="1:24" x14ac:dyDescent="0.35">
      <c r="A45" s="11" t="str">
        <f t="shared" si="0"/>
        <v>module:MaPr</v>
      </c>
      <c r="B45" s="4" t="s">
        <v>266</v>
      </c>
      <c r="C45" t="s">
        <v>729</v>
      </c>
      <c r="D45" t="s">
        <v>730</v>
      </c>
      <c r="E45" t="str">
        <f t="shared" si="1"/>
        <v xml:space="preserve"> schema:interactivityType "Vorlesung"@de , "Übung"@de ; </v>
      </c>
      <c r="F45" s="3">
        <v>5</v>
      </c>
      <c r="G45" s="2" t="str">
        <f t="shared" si="2"/>
        <v xml:space="preserve"> schema:numberOfCredits 5 .</v>
      </c>
      <c r="H45" s="13" t="s">
        <v>725</v>
      </c>
      <c r="L45" s="9" t="str">
        <f t="shared" si="3"/>
        <v xml:space="preserve"> schema:coursePrerequisites ""@de </v>
      </c>
      <c r="N45" t="str">
        <f t="shared" si="4"/>
        <v xml:space="preserve"> ;</v>
      </c>
      <c r="O45" t="str">
        <f t="shared" si="5"/>
        <v xml:space="preserve"> schema:coursePrerequisites ""@de  ;</v>
      </c>
      <c r="P45" s="18" t="s">
        <v>486</v>
      </c>
      <c r="Q45" s="18" t="s">
        <v>530</v>
      </c>
      <c r="R45" s="18" t="s">
        <v>570</v>
      </c>
      <c r="S45" s="18" t="s">
        <v>509</v>
      </c>
      <c r="T45" s="9" t="str">
        <f t="shared" si="6"/>
        <v xml:space="preserve"> schema:isBasedOn module:MIK1, module:MIK2, module:PIK1, module:PIK2 ;</v>
      </c>
      <c r="V45" t="str">
        <f t="shared" si="7"/>
        <v/>
      </c>
      <c r="W45" t="str">
        <f t="shared" si="8"/>
        <v xml:space="preserve"> schema:isBasedOn module:MIK1, module:MIK2, module:PIK1, module:PIK2 ;</v>
      </c>
      <c r="X45" t="str">
        <f t="shared" si="9"/>
        <v>module:MaPr schema:interactivityType "Vorlesung"@de , "Übung"@de ;  schema:coursePrerequisites ""@de  ; schema:isBasedOn module:MIK1, module:MIK2, module:PIK1, module:PIK2 ; schema:numberOfCredits 5 .</v>
      </c>
    </row>
    <row r="46" spans="1:24" x14ac:dyDescent="0.35">
      <c r="A46" s="11" t="str">
        <f t="shared" si="0"/>
        <v>module:MoAS</v>
      </c>
      <c r="B46" s="4" t="s">
        <v>260</v>
      </c>
      <c r="C46" t="s">
        <v>729</v>
      </c>
      <c r="D46" t="s">
        <v>730</v>
      </c>
      <c r="E46" t="str">
        <f t="shared" si="1"/>
        <v xml:space="preserve"> schema:interactivityType "Vorlesung"@de , "Übung"@de ; </v>
      </c>
      <c r="F46" s="3">
        <v>5</v>
      </c>
      <c r="G46" s="2" t="str">
        <f t="shared" si="2"/>
        <v xml:space="preserve"> schema:numberOfCredits 5 .</v>
      </c>
      <c r="H46" s="13" t="s">
        <v>725</v>
      </c>
      <c r="L46" s="9" t="str">
        <f t="shared" si="3"/>
        <v xml:space="preserve"> schema:coursePrerequisites ""@de </v>
      </c>
      <c r="N46" t="str">
        <f t="shared" si="4"/>
        <v xml:space="preserve"> ;</v>
      </c>
      <c r="O46" t="str">
        <f t="shared" si="5"/>
        <v xml:space="preserve"> schema:coursePrerequisites ""@de  ;</v>
      </c>
      <c r="P46" s="18" t="s">
        <v>570</v>
      </c>
      <c r="Q46" s="18" t="s">
        <v>509</v>
      </c>
      <c r="R46" s="18" t="s">
        <v>416</v>
      </c>
      <c r="S46" s="18"/>
      <c r="T46" s="9" t="str">
        <f t="shared" si="6"/>
        <v xml:space="preserve"> schema:isBasedOn module:PIK1, module:PIK2, module:GlCC ;</v>
      </c>
      <c r="V46" t="str">
        <f t="shared" si="7"/>
        <v/>
      </c>
      <c r="W46" t="str">
        <f t="shared" si="8"/>
        <v xml:space="preserve"> schema:isBasedOn module:PIK1, module:PIK2, module:GlCC ;</v>
      </c>
      <c r="X46" t="str">
        <f t="shared" si="9"/>
        <v>module:MoAS schema:interactivityType "Vorlesung"@de , "Übung"@de ;  schema:coursePrerequisites ""@de  ; schema:isBasedOn module:PIK1, module:PIK2, module:GlCC ; schema:numberOfCredits 5 .</v>
      </c>
    </row>
    <row r="47" spans="1:24" x14ac:dyDescent="0.35">
      <c r="A47" s="11" t="str">
        <f t="shared" si="0"/>
        <v>module:OOSS</v>
      </c>
      <c r="B47" s="4" t="s">
        <v>255</v>
      </c>
      <c r="C47" t="s">
        <v>729</v>
      </c>
      <c r="D47" t="s">
        <v>730</v>
      </c>
      <c r="E47" t="str">
        <f t="shared" si="1"/>
        <v xml:space="preserve"> schema:interactivityType "Vorlesung"@de , "Übung"@de ; </v>
      </c>
      <c r="F47" s="3">
        <v>5</v>
      </c>
      <c r="G47" s="2" t="str">
        <f t="shared" si="2"/>
        <v xml:space="preserve"> schema:numberOfCredits 5 .</v>
      </c>
      <c r="H47" s="13" t="s">
        <v>725</v>
      </c>
      <c r="L47" s="9" t="str">
        <f t="shared" si="3"/>
        <v xml:space="preserve"> schema:coursePrerequisites ""@de </v>
      </c>
      <c r="N47" t="str">
        <f t="shared" si="4"/>
        <v xml:space="preserve"> ;</v>
      </c>
      <c r="O47" t="str">
        <f t="shared" si="5"/>
        <v xml:space="preserve"> schema:coursePrerequisites ""@de  ;</v>
      </c>
      <c r="P47" s="18" t="s">
        <v>570</v>
      </c>
      <c r="Q47" s="18" t="s">
        <v>509</v>
      </c>
      <c r="S47" s="18"/>
      <c r="T47" s="9" t="str">
        <f t="shared" si="6"/>
        <v xml:space="preserve"> schema:isBasedOn module:PIK1, module:PIK2 ;</v>
      </c>
      <c r="U47" t="s">
        <v>768</v>
      </c>
      <c r="V47" t="str">
        <f t="shared" si="7"/>
        <v xml:space="preserve"> schema:educationalLevel "Grundlagen Verteilter Systeme"@de ;</v>
      </c>
      <c r="W47" t="str">
        <f t="shared" si="8"/>
        <v xml:space="preserve"> schema:isBasedOn module:PIK1, module:PIK2 ; schema:educationalLevel "Grundlagen Verteilter Systeme"@de ;</v>
      </c>
      <c r="X47" t="str">
        <f t="shared" si="9"/>
        <v>module:OOSS schema:interactivityType "Vorlesung"@de , "Übung"@de ;  schema:coursePrerequisites ""@de  ; schema:isBasedOn module:PIK1, module:PIK2 ; schema:educationalLevel "Grundlagen Verteilter Systeme"@de ; schema:numberOfCredits 5 .</v>
      </c>
    </row>
    <row r="48" spans="1:24" x14ac:dyDescent="0.35">
      <c r="A48" s="11" t="str">
        <f t="shared" si="0"/>
        <v>module:ReAr</v>
      </c>
      <c r="B48" s="4" t="s">
        <v>248</v>
      </c>
      <c r="C48" t="s">
        <v>729</v>
      </c>
      <c r="D48" t="s">
        <v>731</v>
      </c>
      <c r="E48" t="str">
        <f t="shared" si="1"/>
        <v xml:space="preserve"> schema:interactivityType "Vorlesung"@de , "Übungen"@de ; </v>
      </c>
      <c r="F48" s="3">
        <v>5</v>
      </c>
      <c r="G48" s="2" t="str">
        <f t="shared" si="2"/>
        <v xml:space="preserve"> schema:numberOfCredits 5 .</v>
      </c>
      <c r="H48" s="13" t="s">
        <v>725</v>
      </c>
      <c r="L48" s="9" t="str">
        <f t="shared" si="3"/>
        <v xml:space="preserve"> schema:coursePrerequisites ""@de </v>
      </c>
      <c r="N48" t="str">
        <f t="shared" si="4"/>
        <v xml:space="preserve"> ;</v>
      </c>
      <c r="O48" t="str">
        <f t="shared" si="5"/>
        <v xml:space="preserve"> schema:coursePrerequisites ""@de  ;</v>
      </c>
      <c r="S48" s="18"/>
      <c r="T48" s="9" t="str">
        <f t="shared" si="6"/>
        <v/>
      </c>
      <c r="U48" t="s">
        <v>760</v>
      </c>
      <c r="V48" t="str">
        <f t="shared" si="7"/>
        <v xml:space="preserve"> schema:educationalLevel "Grundkenntnisse in Digitaltechnik, Rechnerorganisation und Informationstechnik"@de ;</v>
      </c>
      <c r="W48" t="str">
        <f t="shared" si="8"/>
        <v xml:space="preserve"> schema:educationalLevel "Grundkenntnisse in Digitaltechnik, Rechnerorganisation und Informationstechnik"@de ;</v>
      </c>
      <c r="X48" t="str">
        <f t="shared" si="9"/>
        <v>module:ReAr schema:interactivityType "Vorlesung"@de , "Übungen"@de ;  schema:coursePrerequisites ""@de  ; schema:educationalLevel "Grundkenntnisse in Digitaltechnik, Rechnerorganisation und Informationstechnik"@de ; schema:numberOfCredits 5 .</v>
      </c>
    </row>
    <row r="49" spans="1:24" x14ac:dyDescent="0.35">
      <c r="A49" s="11" t="str">
        <f t="shared" si="0"/>
        <v>module:ScMD</v>
      </c>
      <c r="B49" s="4" t="s">
        <v>241</v>
      </c>
      <c r="C49" t="s">
        <v>729</v>
      </c>
      <c r="D49" t="s">
        <v>730</v>
      </c>
      <c r="E49" t="str">
        <f t="shared" si="1"/>
        <v xml:space="preserve"> schema:interactivityType "Vorlesung"@de , "Übung"@de ; </v>
      </c>
      <c r="F49" s="3">
        <v>5</v>
      </c>
      <c r="G49" s="2" t="str">
        <f t="shared" si="2"/>
        <v xml:space="preserve"> schema:numberOfCredits 5 .</v>
      </c>
      <c r="H49" s="13" t="s">
        <v>725</v>
      </c>
      <c r="L49" s="9" t="str">
        <f t="shared" si="3"/>
        <v xml:space="preserve"> schema:coursePrerequisites ""@de </v>
      </c>
      <c r="N49" t="str">
        <f t="shared" si="4"/>
        <v xml:space="preserve"> ;</v>
      </c>
      <c r="O49" t="str">
        <f t="shared" si="5"/>
        <v xml:space="preserve"> schema:coursePrerequisites ""@de  ;</v>
      </c>
      <c r="S49" s="18"/>
      <c r="T49" s="9" t="str">
        <f t="shared" si="6"/>
        <v/>
      </c>
      <c r="V49" t="str">
        <f t="shared" si="7"/>
        <v/>
      </c>
      <c r="W49" t="str">
        <f t="shared" si="8"/>
        <v/>
      </c>
      <c r="X49" t="str">
        <f t="shared" si="9"/>
        <v>module:ScMD schema:interactivityType "Vorlesung"@de , "Übung"@de ;  schema:coursePrerequisites ""@de  ; schema:numberOfCredits 5 .</v>
      </c>
    </row>
    <row r="50" spans="1:24" x14ac:dyDescent="0.35">
      <c r="A50" s="11" t="str">
        <f t="shared" si="0"/>
        <v>module:SMVS</v>
      </c>
      <c r="B50" s="4" t="s">
        <v>235</v>
      </c>
      <c r="C50" t="s">
        <v>729</v>
      </c>
      <c r="D50" t="s">
        <v>731</v>
      </c>
      <c r="E50" t="str">
        <f t="shared" si="1"/>
        <v xml:space="preserve"> schema:interactivityType "Vorlesung"@de , "Übungen"@de ; </v>
      </c>
      <c r="F50" s="3">
        <v>5</v>
      </c>
      <c r="G50" s="2" t="str">
        <f t="shared" si="2"/>
        <v xml:space="preserve"> schema:numberOfCredits 5 .</v>
      </c>
      <c r="H50" s="13" t="s">
        <v>725</v>
      </c>
      <c r="L50" s="9" t="str">
        <f t="shared" si="3"/>
        <v xml:space="preserve"> schema:coursePrerequisites ""@de </v>
      </c>
      <c r="N50" t="str">
        <f t="shared" si="4"/>
        <v xml:space="preserve"> ;</v>
      </c>
      <c r="O50" t="str">
        <f t="shared" si="5"/>
        <v xml:space="preserve"> schema:coursePrerequisites ""@de  ;</v>
      </c>
      <c r="P50" s="18" t="s">
        <v>347</v>
      </c>
      <c r="S50" s="18"/>
      <c r="T50" s="9" t="str">
        <f t="shared" si="6"/>
        <v xml:space="preserve"> schema:isBasedOn module:GrSi ;</v>
      </c>
      <c r="V50" t="str">
        <f t="shared" si="7"/>
        <v/>
      </c>
      <c r="W50" t="str">
        <f t="shared" si="8"/>
        <v xml:space="preserve"> schema:isBasedOn module:GrSi ;</v>
      </c>
      <c r="X50" t="str">
        <f t="shared" si="9"/>
        <v>module:SMVS schema:interactivityType "Vorlesung"@de , "Übungen"@de ;  schema:coursePrerequisites ""@de  ; schema:isBasedOn module:GrSi ; schema:numberOfCredits 5 .</v>
      </c>
    </row>
    <row r="51" spans="1:24" x14ac:dyDescent="0.35">
      <c r="A51" s="11" t="str">
        <f t="shared" si="0"/>
        <v>module:SG3C</v>
      </c>
      <c r="B51" s="4" t="s">
        <v>225</v>
      </c>
      <c r="C51" t="s">
        <v>735</v>
      </c>
      <c r="E51" t="str">
        <f t="shared" si="1"/>
        <v xml:space="preserve"> schema:interactivityType "Seminar"@de ; </v>
      </c>
      <c r="F51" s="3">
        <v>5</v>
      </c>
      <c r="G51" s="2" t="str">
        <f t="shared" si="2"/>
        <v xml:space="preserve"> schema:numberOfCredits 5 .</v>
      </c>
      <c r="H51" s="13" t="s">
        <v>725</v>
      </c>
      <c r="L51" s="9" t="str">
        <f t="shared" si="3"/>
        <v xml:space="preserve"> schema:coursePrerequisites ""@de </v>
      </c>
      <c r="N51" t="str">
        <f t="shared" si="4"/>
        <v xml:space="preserve"> ;</v>
      </c>
      <c r="O51" t="str">
        <f t="shared" si="5"/>
        <v xml:space="preserve"> schema:coursePrerequisites ""@de  ;</v>
      </c>
      <c r="S51" s="18"/>
      <c r="T51" s="9" t="str">
        <f t="shared" si="6"/>
        <v/>
      </c>
      <c r="U51" t="s">
        <v>769</v>
      </c>
      <c r="V51" t="str">
        <f t="shared" si="7"/>
        <v xml:space="preserve"> schema:educationalLevel "Gute Englischkenntnisse"@de ;</v>
      </c>
      <c r="W51" t="str">
        <f t="shared" si="8"/>
        <v xml:space="preserve"> schema:educationalLevel "Gute Englischkenntnisse"@de ;</v>
      </c>
      <c r="X51" t="str">
        <f t="shared" si="9"/>
        <v>module:SG3C schema:interactivityType "Seminar"@de ;  schema:coursePrerequisites ""@de  ; schema:educationalLevel "Gute Englischkenntnisse"@de ; schema:numberOfCredits 5 .</v>
      </c>
    </row>
    <row r="52" spans="1:24" x14ac:dyDescent="0.35">
      <c r="A52" s="11" t="str">
        <f t="shared" si="0"/>
        <v>module:SG3P</v>
      </c>
      <c r="B52" s="4" t="s">
        <v>215</v>
      </c>
      <c r="C52" t="s">
        <v>735</v>
      </c>
      <c r="E52" t="str">
        <f t="shared" si="1"/>
        <v xml:space="preserve"> schema:interactivityType "Seminar"@de ; </v>
      </c>
      <c r="F52" s="3">
        <v>5</v>
      </c>
      <c r="G52" s="2" t="str">
        <f t="shared" si="2"/>
        <v xml:space="preserve"> schema:numberOfCredits 5 .</v>
      </c>
      <c r="H52" s="13" t="s">
        <v>725</v>
      </c>
      <c r="L52" s="9" t="str">
        <f t="shared" si="3"/>
        <v xml:space="preserve"> schema:coursePrerequisites ""@de </v>
      </c>
      <c r="N52" t="str">
        <f t="shared" si="4"/>
        <v xml:space="preserve"> ;</v>
      </c>
      <c r="O52" t="str">
        <f t="shared" si="5"/>
        <v xml:space="preserve"> schema:coursePrerequisites ""@de  ;</v>
      </c>
      <c r="S52" s="18"/>
      <c r="T52" s="9" t="str">
        <f t="shared" si="6"/>
        <v/>
      </c>
      <c r="V52" t="str">
        <f t="shared" si="7"/>
        <v/>
      </c>
      <c r="W52" t="str">
        <f t="shared" si="8"/>
        <v/>
      </c>
      <c r="X52" t="str">
        <f t="shared" si="9"/>
        <v>module:SG3P schema:interactivityType "Seminar"@de ;  schema:coursePrerequisites ""@de  ; schema:numberOfCredits 5 .</v>
      </c>
    </row>
    <row r="53" spans="1:24" x14ac:dyDescent="0.35">
      <c r="A53" s="11" t="str">
        <f t="shared" si="0"/>
        <v>module:SG4E</v>
      </c>
      <c r="B53" s="4" t="s">
        <v>206</v>
      </c>
      <c r="C53" t="s">
        <v>735</v>
      </c>
      <c r="E53" t="str">
        <f t="shared" si="1"/>
        <v xml:space="preserve"> schema:interactivityType "Seminar"@de ; </v>
      </c>
      <c r="F53" s="3">
        <v>5</v>
      </c>
      <c r="G53" s="2" t="str">
        <f t="shared" si="2"/>
        <v xml:space="preserve"> schema:numberOfCredits 5 .</v>
      </c>
      <c r="H53" s="13" t="s">
        <v>725</v>
      </c>
      <c r="L53" s="9" t="str">
        <f t="shared" si="3"/>
        <v xml:space="preserve"> schema:coursePrerequisites ""@de </v>
      </c>
      <c r="N53" t="str">
        <f t="shared" si="4"/>
        <v xml:space="preserve"> ;</v>
      </c>
      <c r="O53" t="str">
        <f t="shared" si="5"/>
        <v xml:space="preserve"> schema:coursePrerequisites ""@de  ;</v>
      </c>
      <c r="S53" s="18"/>
      <c r="T53" s="9" t="str">
        <f t="shared" si="6"/>
        <v/>
      </c>
      <c r="V53" t="str">
        <f t="shared" si="7"/>
        <v/>
      </c>
      <c r="W53" t="str">
        <f t="shared" si="8"/>
        <v/>
      </c>
      <c r="X53" t="str">
        <f t="shared" si="9"/>
        <v>module:SG4E schema:interactivityType "Seminar"@de ;  schema:coursePrerequisites ""@de  ; schema:numberOfCredits 5 .</v>
      </c>
    </row>
    <row r="54" spans="1:24" x14ac:dyDescent="0.35">
      <c r="A54" s="11" t="str">
        <f t="shared" si="0"/>
        <v>module:SG4M</v>
      </c>
      <c r="B54" s="4" t="s">
        <v>197</v>
      </c>
      <c r="C54" t="s">
        <v>729</v>
      </c>
      <c r="E54" t="str">
        <f t="shared" si="1"/>
        <v xml:space="preserve"> schema:interactivityType "Vorlesung"@de ; </v>
      </c>
      <c r="F54" s="3">
        <v>5</v>
      </c>
      <c r="G54" s="2" t="str">
        <f t="shared" si="2"/>
        <v xml:space="preserve"> schema:numberOfCredits 5 .</v>
      </c>
      <c r="H54" s="13" t="s">
        <v>725</v>
      </c>
      <c r="L54" s="9" t="str">
        <f t="shared" si="3"/>
        <v xml:space="preserve"> schema:coursePrerequisites ""@de </v>
      </c>
      <c r="N54" t="str">
        <f t="shared" si="4"/>
        <v xml:space="preserve"> ;</v>
      </c>
      <c r="O54" t="str">
        <f t="shared" si="5"/>
        <v xml:space="preserve"> schema:coursePrerequisites ""@de  ;</v>
      </c>
      <c r="S54" s="18"/>
      <c r="T54" s="9" t="str">
        <f t="shared" si="6"/>
        <v/>
      </c>
      <c r="V54" t="str">
        <f t="shared" si="7"/>
        <v/>
      </c>
      <c r="W54" t="str">
        <f t="shared" si="8"/>
        <v/>
      </c>
      <c r="X54" t="str">
        <f t="shared" si="9"/>
        <v>module:SG4M schema:interactivityType "Vorlesung"@de ;  schema:coursePrerequisites ""@de  ; schema:numberOfCredits 5 .</v>
      </c>
    </row>
    <row r="55" spans="1:24" x14ac:dyDescent="0.35">
      <c r="A55" s="11" t="str">
        <f t="shared" si="0"/>
        <v>module:Proj</v>
      </c>
      <c r="B55" s="4" t="s">
        <v>186</v>
      </c>
      <c r="C55" t="s">
        <v>736</v>
      </c>
      <c r="E55" t="str">
        <f t="shared" si="1"/>
        <v xml:space="preserve"> schema:interactivityType "Projektlabor/Laborpraktika"@de ; </v>
      </c>
      <c r="F55" s="3">
        <v>7</v>
      </c>
      <c r="G55" s="2" t="str">
        <f t="shared" si="2"/>
        <v xml:space="preserve"> schema:numberOfCredits 7 .</v>
      </c>
      <c r="H55" s="13" t="s">
        <v>725</v>
      </c>
      <c r="L55" s="9" t="str">
        <f t="shared" si="3"/>
        <v xml:space="preserve"> schema:coursePrerequisites ""@de </v>
      </c>
      <c r="N55" t="str">
        <f t="shared" si="4"/>
        <v xml:space="preserve"> ;</v>
      </c>
      <c r="O55" t="str">
        <f t="shared" si="5"/>
        <v xml:space="preserve"> schema:coursePrerequisites ""@de  ;</v>
      </c>
      <c r="S55" s="18"/>
      <c r="T55" s="9" t="str">
        <f t="shared" si="6"/>
        <v/>
      </c>
      <c r="U55" t="s">
        <v>770</v>
      </c>
      <c r="V55" t="str">
        <f t="shared" si="7"/>
        <v xml:space="preserve"> schema:educationalLevel "Pflichtfächer der Fachsemester 1- 4 des Studiengangs"@de ;</v>
      </c>
      <c r="W55" t="str">
        <f t="shared" si="8"/>
        <v xml:space="preserve"> schema:educationalLevel "Pflichtfächer der Fachsemester 1- 4 des Studiengangs"@de ;</v>
      </c>
      <c r="X55" t="str">
        <f t="shared" si="9"/>
        <v>module:Proj schema:interactivityType "Projektlabor/Laborpraktika"@de ;  schema:coursePrerequisites ""@de  ; schema:educationalLevel "Pflichtfächer der Fachsemester 1- 4 des Studiengangs"@de ; schema:numberOfCredits 7 .</v>
      </c>
    </row>
    <row r="56" spans="1:24" x14ac:dyDescent="0.35">
      <c r="A56" s="11" t="str">
        <f t="shared" si="0"/>
        <v>module:EiWS</v>
      </c>
      <c r="B56" s="4" t="s">
        <v>176</v>
      </c>
      <c r="C56" t="s">
        <v>730</v>
      </c>
      <c r="E56" t="str">
        <f t="shared" si="1"/>
        <v xml:space="preserve"> schema:interactivityType "Übung"@de ; </v>
      </c>
      <c r="F56" s="3">
        <v>2</v>
      </c>
      <c r="G56" s="2" t="str">
        <f t="shared" si="2"/>
        <v xml:space="preserve"> schema:numberOfCredits 2 .</v>
      </c>
      <c r="H56" s="13" t="s">
        <v>725</v>
      </c>
      <c r="L56" s="9" t="str">
        <f t="shared" si="3"/>
        <v xml:space="preserve"> schema:coursePrerequisites ""@de </v>
      </c>
      <c r="N56" t="str">
        <f t="shared" si="4"/>
        <v xml:space="preserve"> ;</v>
      </c>
      <c r="O56" t="str">
        <f t="shared" si="5"/>
        <v xml:space="preserve"> schema:coursePrerequisites ""@de  ;</v>
      </c>
      <c r="S56" s="18"/>
      <c r="T56" s="9" t="str">
        <f t="shared" si="6"/>
        <v/>
      </c>
      <c r="V56" t="str">
        <f t="shared" si="7"/>
        <v/>
      </c>
      <c r="W56" t="str">
        <f t="shared" si="8"/>
        <v/>
      </c>
      <c r="X56" t="str">
        <f t="shared" si="9"/>
        <v>module:EiWS schema:interactivityType "Übung"@de ;  schema:coursePrerequisites ""@de  ; schema:numberOfCredits 2 .</v>
      </c>
    </row>
    <row r="57" spans="1:24" x14ac:dyDescent="0.35">
      <c r="A57" s="11" t="str">
        <f t="shared" si="0"/>
        <v>module:AuMS</v>
      </c>
      <c r="B57" s="4" t="s">
        <v>166</v>
      </c>
      <c r="C57" t="s">
        <v>729</v>
      </c>
      <c r="D57" t="s">
        <v>730</v>
      </c>
      <c r="E57" t="str">
        <f t="shared" si="1"/>
        <v xml:space="preserve"> schema:interactivityType "Vorlesung"@de , "Übung"@de ; </v>
      </c>
      <c r="F57" s="3">
        <v>5</v>
      </c>
      <c r="G57" s="2" t="str">
        <f t="shared" si="2"/>
        <v xml:space="preserve"> schema:numberOfCredits 5 .</v>
      </c>
      <c r="H57" s="13" t="s">
        <v>725</v>
      </c>
      <c r="L57" s="9" t="str">
        <f t="shared" si="3"/>
        <v xml:space="preserve"> schema:coursePrerequisites ""@de </v>
      </c>
      <c r="N57" t="str">
        <f t="shared" si="4"/>
        <v xml:space="preserve"> ;</v>
      </c>
      <c r="O57" t="str">
        <f t="shared" si="5"/>
        <v xml:space="preserve"> schema:coursePrerequisites ""@de  ;</v>
      </c>
      <c r="P57" s="18" t="s">
        <v>297</v>
      </c>
      <c r="S57" s="18"/>
      <c r="T57" s="9" t="str">
        <f t="shared" si="6"/>
        <v xml:space="preserve"> schema:isBasedOn module:GlWV ;</v>
      </c>
      <c r="V57" t="str">
        <f t="shared" si="7"/>
        <v/>
      </c>
      <c r="W57" t="str">
        <f t="shared" si="8"/>
        <v xml:space="preserve"> schema:isBasedOn module:GlWV ;</v>
      </c>
      <c r="X57" t="str">
        <f t="shared" si="9"/>
        <v>module:AuMS schema:interactivityType "Vorlesung"@de , "Übung"@de ;  schema:coursePrerequisites ""@de  ; schema:isBasedOn module:GlWV ; schema:numberOfCredits 5 .</v>
      </c>
    </row>
    <row r="58" spans="1:24" x14ac:dyDescent="0.35">
      <c r="A58" s="11" t="str">
        <f t="shared" si="0"/>
        <v>module:CrDI</v>
      </c>
      <c r="B58" s="4" t="s">
        <v>159</v>
      </c>
      <c r="C58" t="s">
        <v>729</v>
      </c>
      <c r="D58" t="s">
        <v>730</v>
      </c>
      <c r="E58" t="str">
        <f t="shared" si="1"/>
        <v xml:space="preserve"> schema:interactivityType "Vorlesung"@de , "Übung"@de ; </v>
      </c>
      <c r="F58" s="3">
        <v>5</v>
      </c>
      <c r="G58" s="2" t="str">
        <f t="shared" si="2"/>
        <v xml:space="preserve"> schema:numberOfCredits 5 .</v>
      </c>
      <c r="H58" s="13" t="s">
        <v>725</v>
      </c>
      <c r="L58" s="9" t="str">
        <f t="shared" si="3"/>
        <v xml:space="preserve"> schema:coursePrerequisites ""@de </v>
      </c>
      <c r="N58" t="str">
        <f t="shared" si="4"/>
        <v xml:space="preserve"> ;</v>
      </c>
      <c r="O58" t="str">
        <f t="shared" si="5"/>
        <v xml:space="preserve"> schema:coursePrerequisites ""@de  ;</v>
      </c>
      <c r="P58" s="18" t="s">
        <v>409</v>
      </c>
      <c r="Q58" s="18" t="s">
        <v>291</v>
      </c>
      <c r="S58" s="18"/>
      <c r="T58" s="9" t="str">
        <f t="shared" si="6"/>
        <v xml:space="preserve"> schema:isBasedOn module:HuCI, module:GlIM ;</v>
      </c>
      <c r="V58" t="str">
        <f t="shared" si="7"/>
        <v/>
      </c>
      <c r="W58" t="str">
        <f t="shared" si="8"/>
        <v xml:space="preserve"> schema:isBasedOn module:HuCI, module:GlIM ;</v>
      </c>
      <c r="X58" t="str">
        <f t="shared" si="9"/>
        <v>module:CrDI schema:interactivityType "Vorlesung"@de , "Übung"@de ;  schema:coursePrerequisites ""@de  ; schema:isBasedOn module:HuCI, module:GlIM ; schema:numberOfCredits 5 .</v>
      </c>
    </row>
    <row r="59" spans="1:24" x14ac:dyDescent="0.35">
      <c r="A59" s="11" t="str">
        <f t="shared" si="0"/>
        <v>module:EiSy</v>
      </c>
      <c r="B59" s="4" t="s">
        <v>152</v>
      </c>
      <c r="C59" t="s">
        <v>729</v>
      </c>
      <c r="D59" t="s">
        <v>730</v>
      </c>
      <c r="E59" t="str">
        <f t="shared" si="1"/>
        <v xml:space="preserve"> schema:interactivityType "Vorlesung"@de , "Übung"@de ; </v>
      </c>
      <c r="F59" s="3">
        <v>5</v>
      </c>
      <c r="G59" s="2" t="str">
        <f t="shared" si="2"/>
        <v xml:space="preserve"> schema:numberOfCredits 5 .</v>
      </c>
      <c r="H59" s="13" t="s">
        <v>725</v>
      </c>
      <c r="L59" s="9" t="str">
        <f t="shared" si="3"/>
        <v xml:space="preserve"> schema:coursePrerequisites ""@de </v>
      </c>
      <c r="N59" t="str">
        <f t="shared" si="4"/>
        <v xml:space="preserve"> ;</v>
      </c>
      <c r="O59" t="str">
        <f t="shared" si="5"/>
        <v xml:space="preserve"> schema:coursePrerequisites ""@de  ;</v>
      </c>
      <c r="S59" s="18"/>
      <c r="T59" s="9" t="str">
        <f t="shared" si="6"/>
        <v/>
      </c>
      <c r="U59" t="s">
        <v>761</v>
      </c>
      <c r="V59" t="str">
        <f t="shared" si="7"/>
        <v xml:space="preserve"> schema:educationalLevel "Grundlagen der Technischen Informatik, Rechnerorganisation, Programmierung"@de ;</v>
      </c>
      <c r="W59" t="str">
        <f t="shared" si="8"/>
        <v xml:space="preserve"> schema:educationalLevel "Grundlagen der Technischen Informatik, Rechnerorganisation, Programmierung"@de ;</v>
      </c>
      <c r="X59" t="str">
        <f t="shared" si="9"/>
        <v>module:EiSy schema:interactivityType "Vorlesung"@de , "Übung"@de ;  schema:coursePrerequisites ""@de  ; schema:educationalLevel "Grundlagen der Technischen Informatik, Rechnerorganisation, Programmierung"@de ; schema:numberOfCredits 5 .</v>
      </c>
    </row>
    <row r="60" spans="1:24" x14ac:dyDescent="0.35">
      <c r="A60" s="11" t="str">
        <f t="shared" si="0"/>
        <v>module:EnAn</v>
      </c>
      <c r="B60" s="4" t="s">
        <v>145</v>
      </c>
      <c r="C60" t="s">
        <v>729</v>
      </c>
      <c r="D60" t="s">
        <v>730</v>
      </c>
      <c r="E60" t="str">
        <f t="shared" si="1"/>
        <v xml:space="preserve"> schema:interactivityType "Vorlesung"@de , "Übung"@de ; </v>
      </c>
      <c r="F60" s="3">
        <v>5</v>
      </c>
      <c r="G60" s="2" t="str">
        <f t="shared" si="2"/>
        <v xml:space="preserve"> schema:numberOfCredits 5 .</v>
      </c>
      <c r="H60" s="13" t="s">
        <v>725</v>
      </c>
      <c r="L60" s="9" t="str">
        <f t="shared" si="3"/>
        <v xml:space="preserve"> schema:coursePrerequisites ""@de </v>
      </c>
      <c r="N60" t="str">
        <f t="shared" si="4"/>
        <v xml:space="preserve"> ;</v>
      </c>
      <c r="O60" t="str">
        <f t="shared" si="5"/>
        <v xml:space="preserve"> schema:coursePrerequisites ""@de  ;</v>
      </c>
      <c r="P60" s="18" t="s">
        <v>570</v>
      </c>
      <c r="Q60" s="18" t="s">
        <v>509</v>
      </c>
      <c r="R60" s="18" t="s">
        <v>416</v>
      </c>
      <c r="S60" s="18" t="s">
        <v>277</v>
      </c>
      <c r="T60" s="9" t="str">
        <f t="shared" si="6"/>
        <v xml:space="preserve"> schema:isBasedOn module:PIK1, module:PIK2, module:GlCC, module:JETA ;</v>
      </c>
      <c r="V60" t="str">
        <f t="shared" si="7"/>
        <v/>
      </c>
      <c r="W60" t="str">
        <f t="shared" si="8"/>
        <v xml:space="preserve"> schema:isBasedOn module:PIK1, module:PIK2, module:GlCC, module:JETA ;</v>
      </c>
      <c r="X60" t="str">
        <f t="shared" si="9"/>
        <v>module:EnAn schema:interactivityType "Vorlesung"@de , "Übung"@de ;  schema:coursePrerequisites ""@de  ; schema:isBasedOn module:PIK1, module:PIK2, module:GlCC, module:JETA ; schema:numberOfCredits 5 .</v>
      </c>
    </row>
    <row r="61" spans="1:24" x14ac:dyDescent="0.35">
      <c r="A61" s="11" t="str">
        <f t="shared" si="0"/>
        <v>module:GeMa</v>
      </c>
      <c r="B61" s="4" t="s">
        <v>137</v>
      </c>
      <c r="C61" t="s">
        <v>729</v>
      </c>
      <c r="D61" t="s">
        <v>730</v>
      </c>
      <c r="E61" t="str">
        <f t="shared" si="1"/>
        <v xml:space="preserve"> schema:interactivityType "Vorlesung"@de , "Übung"@de ; </v>
      </c>
      <c r="F61" s="3">
        <v>5</v>
      </c>
      <c r="G61" s="2" t="str">
        <f t="shared" si="2"/>
        <v xml:space="preserve"> schema:numberOfCredits 5 .</v>
      </c>
      <c r="H61" s="13" t="s">
        <v>725</v>
      </c>
      <c r="L61" s="9" t="str">
        <f t="shared" si="3"/>
        <v xml:space="preserve"> schema:coursePrerequisites ""@de </v>
      </c>
      <c r="N61" t="str">
        <f t="shared" si="4"/>
        <v xml:space="preserve"> ;</v>
      </c>
      <c r="O61" t="str">
        <f t="shared" si="5"/>
        <v xml:space="preserve"> schema:coursePrerequisites ""@de  ;</v>
      </c>
      <c r="P61" s="18" t="s">
        <v>303</v>
      </c>
      <c r="S61" s="18"/>
      <c r="T61" s="9" t="str">
        <f t="shared" si="6"/>
        <v xml:space="preserve"> schema:isBasedOn module:GlAV ;</v>
      </c>
      <c r="V61" t="str">
        <f t="shared" si="7"/>
        <v/>
      </c>
      <c r="W61" t="str">
        <f t="shared" si="8"/>
        <v xml:space="preserve"> schema:isBasedOn module:GlAV ;</v>
      </c>
      <c r="X61" t="str">
        <f t="shared" si="9"/>
        <v>module:GeMa schema:interactivityType "Vorlesung"@de , "Übung"@de ;  schema:coursePrerequisites ""@de  ; schema:isBasedOn module:GlAV ; schema:numberOfCredits 5 .</v>
      </c>
    </row>
    <row r="62" spans="1:24" x14ac:dyDescent="0.35">
      <c r="A62" s="11" t="str">
        <f t="shared" si="0"/>
        <v>module:MePs</v>
      </c>
      <c r="B62" s="4" t="s">
        <v>129</v>
      </c>
      <c r="C62" t="s">
        <v>729</v>
      </c>
      <c r="D62" t="s">
        <v>730</v>
      </c>
      <c r="E62" t="str">
        <f t="shared" si="1"/>
        <v xml:space="preserve"> schema:interactivityType "Vorlesung"@de , "Übung"@de ; </v>
      </c>
      <c r="F62" s="3">
        <v>5</v>
      </c>
      <c r="G62" s="2" t="str">
        <f t="shared" si="2"/>
        <v xml:space="preserve"> schema:numberOfCredits 5 .</v>
      </c>
      <c r="H62" s="13" t="s">
        <v>725</v>
      </c>
      <c r="L62" s="9" t="str">
        <f t="shared" si="3"/>
        <v xml:space="preserve"> schema:coursePrerequisites ""@de </v>
      </c>
      <c r="N62" t="str">
        <f t="shared" si="4"/>
        <v xml:space="preserve"> ;</v>
      </c>
      <c r="O62" t="str">
        <f t="shared" si="5"/>
        <v xml:space="preserve"> schema:coursePrerequisites ""@de  ;</v>
      </c>
      <c r="S62" s="18"/>
      <c r="T62" s="9" t="str">
        <f t="shared" si="6"/>
        <v/>
      </c>
      <c r="V62" t="str">
        <f t="shared" si="7"/>
        <v/>
      </c>
      <c r="W62" t="str">
        <f t="shared" si="8"/>
        <v/>
      </c>
      <c r="X62" t="str">
        <f t="shared" si="9"/>
        <v>module:MePs schema:interactivityType "Vorlesung"@de , "Übung"@de ;  schema:coursePrerequisites ""@de  ; schema:numberOfCredits 5 .</v>
      </c>
    </row>
    <row r="63" spans="1:24" x14ac:dyDescent="0.35">
      <c r="A63" s="11" t="str">
        <f t="shared" si="0"/>
        <v>module:MTAu</v>
      </c>
      <c r="B63" s="4" t="s">
        <v>117</v>
      </c>
      <c r="C63" t="s">
        <v>729</v>
      </c>
      <c r="D63" t="s">
        <v>730</v>
      </c>
      <c r="E63" t="str">
        <f t="shared" si="1"/>
        <v xml:space="preserve"> schema:interactivityType "Vorlesung"@de , "Übung"@de ; </v>
      </c>
      <c r="F63" s="3">
        <v>5</v>
      </c>
      <c r="G63" s="2" t="str">
        <f t="shared" si="2"/>
        <v xml:space="preserve"> schema:numberOfCredits 5 .</v>
      </c>
      <c r="H63" s="13" t="s">
        <v>725</v>
      </c>
      <c r="L63" s="9" t="str">
        <f t="shared" si="3"/>
        <v xml:space="preserve"> schema:coursePrerequisites ""@de </v>
      </c>
      <c r="N63" t="str">
        <f t="shared" si="4"/>
        <v xml:space="preserve"> ;</v>
      </c>
      <c r="O63" t="str">
        <f t="shared" si="5"/>
        <v xml:space="preserve"> schema:coursePrerequisites ""@de  ;</v>
      </c>
      <c r="P63" s="18" t="s">
        <v>303</v>
      </c>
      <c r="S63" s="18"/>
      <c r="T63" s="9" t="str">
        <f t="shared" si="6"/>
        <v xml:space="preserve"> schema:isBasedOn module:GlAV ;</v>
      </c>
      <c r="V63" t="str">
        <f t="shared" si="7"/>
        <v/>
      </c>
      <c r="W63" t="str">
        <f t="shared" si="8"/>
        <v xml:space="preserve"> schema:isBasedOn module:GlAV ;</v>
      </c>
      <c r="X63" t="str">
        <f t="shared" si="9"/>
        <v>module:MTAu schema:interactivityType "Vorlesung"@de , "Übung"@de ;  schema:coursePrerequisites ""@de  ; schema:isBasedOn module:GlAV ; schema:numberOfCredits 5 .</v>
      </c>
    </row>
    <row r="64" spans="1:24" x14ac:dyDescent="0.35">
      <c r="A64" s="11" t="str">
        <f t="shared" si="0"/>
        <v>module:MMPr</v>
      </c>
      <c r="B64" s="4" t="s">
        <v>109</v>
      </c>
      <c r="C64" t="s">
        <v>729</v>
      </c>
      <c r="D64" t="s">
        <v>730</v>
      </c>
      <c r="E64" t="str">
        <f t="shared" si="1"/>
        <v xml:space="preserve"> schema:interactivityType "Vorlesung"@de , "Übung"@de ; </v>
      </c>
      <c r="F64" s="3">
        <v>5</v>
      </c>
      <c r="G64" s="2" t="str">
        <f t="shared" si="2"/>
        <v xml:space="preserve"> schema:numberOfCredits 5 .</v>
      </c>
      <c r="H64" s="13" t="s">
        <v>725</v>
      </c>
      <c r="L64" s="9" t="str">
        <f t="shared" si="3"/>
        <v xml:space="preserve"> schema:coursePrerequisites ""@de </v>
      </c>
      <c r="N64" t="str">
        <f t="shared" si="4"/>
        <v xml:space="preserve"> ;</v>
      </c>
      <c r="O64" t="str">
        <f t="shared" si="5"/>
        <v xml:space="preserve"> schema:coursePrerequisites ""@de  ;</v>
      </c>
      <c r="P64" s="18" t="s">
        <v>496</v>
      </c>
      <c r="Q64" s="18" t="s">
        <v>303</v>
      </c>
      <c r="S64" s="18"/>
      <c r="T64" s="9" t="str">
        <f t="shared" si="6"/>
        <v xml:space="preserve"> schema:isBasedOn module:MGMD, module:GlAV ;</v>
      </c>
      <c r="V64" t="str">
        <f t="shared" si="7"/>
        <v/>
      </c>
      <c r="W64" t="str">
        <f t="shared" si="8"/>
        <v xml:space="preserve"> schema:isBasedOn module:MGMD, module:GlAV ;</v>
      </c>
      <c r="X64" t="str">
        <f t="shared" si="9"/>
        <v>module:MMPr schema:interactivityType "Vorlesung"@de , "Übung"@de ;  schema:coursePrerequisites ""@de  ; schema:isBasedOn module:MGMD, module:GlAV ; schema:numberOfCredits 5 .</v>
      </c>
    </row>
    <row r="65" spans="1:24" x14ac:dyDescent="0.35">
      <c r="A65" s="11" t="str">
        <f t="shared" si="0"/>
        <v>module:SWQu</v>
      </c>
      <c r="B65" s="4" t="s">
        <v>100</v>
      </c>
      <c r="C65" t="s">
        <v>729</v>
      </c>
      <c r="D65" t="s">
        <v>730</v>
      </c>
      <c r="E65" t="str">
        <f t="shared" si="1"/>
        <v xml:space="preserve"> schema:interactivityType "Vorlesung"@de , "Übung"@de ; </v>
      </c>
      <c r="F65" s="3">
        <v>5</v>
      </c>
      <c r="G65" s="2" t="str">
        <f t="shared" si="2"/>
        <v xml:space="preserve"> schema:numberOfCredits 5 .</v>
      </c>
      <c r="H65" s="13" t="s">
        <v>725</v>
      </c>
      <c r="L65" s="9" t="str">
        <f t="shared" si="3"/>
        <v xml:space="preserve"> schema:coursePrerequisites ""@de </v>
      </c>
      <c r="N65" t="str">
        <f t="shared" si="4"/>
        <v xml:space="preserve"> ;</v>
      </c>
      <c r="O65" t="str">
        <f t="shared" si="5"/>
        <v xml:space="preserve"> schema:coursePrerequisites ""@de  ;</v>
      </c>
      <c r="P65" s="18" t="s">
        <v>570</v>
      </c>
      <c r="Q65" s="18" t="s">
        <v>509</v>
      </c>
      <c r="R65" s="18" t="s">
        <v>466</v>
      </c>
      <c r="S65" s="18" t="s">
        <v>367</v>
      </c>
      <c r="T65" s="9" t="str">
        <f t="shared" si="6"/>
        <v xml:space="preserve"> schema:isBasedOn module:PIK1, module:PIK2, module:PIK3, module:SEIK ;</v>
      </c>
      <c r="V65" t="str">
        <f t="shared" si="7"/>
        <v/>
      </c>
      <c r="W65" t="str">
        <f t="shared" si="8"/>
        <v xml:space="preserve"> schema:isBasedOn module:PIK1, module:PIK2, module:PIK3, module:SEIK ;</v>
      </c>
      <c r="X65" t="str">
        <f t="shared" si="9"/>
        <v>module:SWQu schema:interactivityType "Vorlesung"@de , "Übung"@de ;  schema:coursePrerequisites ""@de  ; schema:isBasedOn module:PIK1, module:PIK2, module:PIK3, module:SEIK ; schema:numberOfCredits 5 .</v>
      </c>
    </row>
    <row r="66" spans="1:24" x14ac:dyDescent="0.35">
      <c r="A66" s="11" t="str">
        <f t="shared" si="0"/>
        <v>module:SyEn</v>
      </c>
      <c r="B66" s="4" t="s">
        <v>90</v>
      </c>
      <c r="C66" t="s">
        <v>729</v>
      </c>
      <c r="D66" t="s">
        <v>731</v>
      </c>
      <c r="E66" t="str">
        <f t="shared" si="1"/>
        <v xml:space="preserve"> schema:interactivityType "Vorlesung"@de , "Übungen"@de ; </v>
      </c>
      <c r="F66" s="3">
        <v>5</v>
      </c>
      <c r="G66" s="2" t="str">
        <f t="shared" si="2"/>
        <v xml:space="preserve"> schema:numberOfCredits 5 .</v>
      </c>
      <c r="H66" s="13" t="s">
        <v>725</v>
      </c>
      <c r="L66" s="9" t="str">
        <f t="shared" si="3"/>
        <v xml:space="preserve"> schema:coursePrerequisites ""@de </v>
      </c>
      <c r="N66" t="str">
        <f t="shared" si="4"/>
        <v xml:space="preserve"> ;</v>
      </c>
      <c r="O66" t="str">
        <f t="shared" si="5"/>
        <v xml:space="preserve"> schema:coursePrerequisites ""@de  ;</v>
      </c>
      <c r="S66" s="18"/>
      <c r="T66" s="9" t="str">
        <f t="shared" si="6"/>
        <v/>
      </c>
      <c r="U66" t="s">
        <v>771</v>
      </c>
      <c r="V66" t="str">
        <f t="shared" si="7"/>
        <v xml:space="preserve"> schema:educationalLevel "Grundkenntnisse in Digitaltechnik, Mikrocomputertechnik und Programmiertechniken"@de ;</v>
      </c>
      <c r="W66" t="str">
        <f t="shared" si="8"/>
        <v xml:space="preserve"> schema:educationalLevel "Grundkenntnisse in Digitaltechnik, Mikrocomputertechnik und Programmiertechniken"@de ;</v>
      </c>
      <c r="X66" t="str">
        <f t="shared" si="9"/>
        <v>module:SyEn schema:interactivityType "Vorlesung"@de , "Übungen"@de ;  schema:coursePrerequisites ""@de  ; schema:educationalLevel "Grundkenntnisse in Digitaltechnik, Mikrocomputertechnik und Programmiertechniken"@de ; schema:numberOfCredits 5 .</v>
      </c>
    </row>
    <row r="67" spans="1:24" x14ac:dyDescent="0.35">
      <c r="A67" s="11" t="str">
        <f t="shared" ref="A67:A73" si="10">_xlfn.CONCAT("module:",B67)</f>
        <v>module:WBSM</v>
      </c>
      <c r="B67" s="4" t="s">
        <v>78</v>
      </c>
      <c r="C67" t="s">
        <v>729</v>
      </c>
      <c r="D67" t="s">
        <v>730</v>
      </c>
      <c r="E67" t="str">
        <f t="shared" ref="E67:E73" si="11">_xlfn.CONCAT(" schema:interactivityType ",IF(C67&lt;&gt;"",_xlfn.CONCAT(H67,C67,H67,"@de "),""),IF(D67&lt;&gt;"",_xlfn.CONCAT(", ",H67,D67,H67,"@de "),""),IF(AND(C67="",D67=""),_xlfn.CONCAT(H67,H67,"@de "),""),"; ")</f>
        <v xml:space="preserve"> schema:interactivityType "Vorlesung"@de , "Übung"@de ; </v>
      </c>
      <c r="F67" s="3">
        <v>5</v>
      </c>
      <c r="G67" s="2" t="str">
        <f t="shared" ref="G67:G73" si="12">_xlfn.CONCAT(" schema:numberOfCredits ",F67," .")</f>
        <v xml:space="preserve"> schema:numberOfCredits 5 .</v>
      </c>
      <c r="H67" s="13" t="s">
        <v>725</v>
      </c>
      <c r="L67" s="9" t="str">
        <f t="shared" ref="L67:L73" si="13">_xlfn.CONCAT(" schema:coursePrerequisites ",IF(AND(I67="",J67="",K67=""),_xlfn.CONCAT(H67,H67,"@de "),_xlfn.CONCAT("module:",I67,IF(J67&lt;&gt;"",_xlfn.CONCAT(", module:",J67),""),IF(K67&lt;&gt;"",_xlfn.CONCAT(", module:",K67),""))))</f>
        <v xml:space="preserve"> schema:coursePrerequisites ""@de </v>
      </c>
      <c r="N67" t="str">
        <f t="shared" ref="N67:N73" si="14">IF(AND(I67="",J67="",K67="",M67="")," ;",IF(M67=""," ;",_xlfn.CONCAT(", ",H67,M67,H67,"@de ;")))</f>
        <v xml:space="preserve"> ;</v>
      </c>
      <c r="O67" t="str">
        <f t="shared" ref="O67:O73" si="15">_xlfn.CONCAT(L67,N67)</f>
        <v xml:space="preserve"> schema:coursePrerequisites ""@de  ;</v>
      </c>
      <c r="P67" s="18" t="s">
        <v>297</v>
      </c>
      <c r="S67" s="18"/>
      <c r="T67" s="9" t="str">
        <f t="shared" ref="T67:T73" si="16">IF(AND(P67="",Q67="",R67="",S67=""),"",_xlfn.CONCAT(" schema:isBasedOn module:",P67,IF(Q67&lt;&gt;"",_xlfn.CONCAT(", module:",Q67),""),IF(R67&lt;&gt;"",_xlfn.CONCAT(", module:",R67),""),IF(S67&lt;&gt;"",_xlfn.CONCAT(", module:",S67),"")," ;"))</f>
        <v xml:space="preserve"> schema:isBasedOn module:GlWV ;</v>
      </c>
      <c r="V67" t="str">
        <f t="shared" ref="V67:V73" si="17">IF(AND(P67="",Q67="",R67="",S67="",U67=""),"",IF(U67="","",_xlfn.CONCAT(" schema:educationalLevel ",H67,U67,H67,"@de ;")))</f>
        <v/>
      </c>
      <c r="W67" t="str">
        <f t="shared" ref="W67:W73" si="18">_xlfn.CONCAT(T67,V67)</f>
        <v xml:space="preserve"> schema:isBasedOn module:GlWV ;</v>
      </c>
      <c r="X67" t="str">
        <f t="shared" ref="X67:X73" si="19">_xlfn.CONCAT(A67,E67,O67,W67,G67)</f>
        <v>module:WBSM schema:interactivityType "Vorlesung"@de , "Übung"@de ;  schema:coursePrerequisites ""@de  ; schema:isBasedOn module:GlWV ; schema:numberOfCredits 5 .</v>
      </c>
    </row>
    <row r="68" spans="1:24" x14ac:dyDescent="0.35">
      <c r="A68" s="11" t="str">
        <f t="shared" si="10"/>
        <v>module:SG1B</v>
      </c>
      <c r="B68" s="4" t="s">
        <v>68</v>
      </c>
      <c r="C68" t="s">
        <v>729</v>
      </c>
      <c r="D68" t="s">
        <v>735</v>
      </c>
      <c r="E68" t="str">
        <f t="shared" si="11"/>
        <v xml:space="preserve"> schema:interactivityType "Vorlesung"@de , "Seminar"@de ; </v>
      </c>
      <c r="F68" s="3">
        <v>5</v>
      </c>
      <c r="G68" s="2" t="str">
        <f t="shared" si="12"/>
        <v xml:space="preserve"> schema:numberOfCredits 5 .</v>
      </c>
      <c r="H68" s="13" t="s">
        <v>725</v>
      </c>
      <c r="L68" s="9" t="str">
        <f t="shared" si="13"/>
        <v xml:space="preserve"> schema:coursePrerequisites ""@de </v>
      </c>
      <c r="N68" t="str">
        <f t="shared" si="14"/>
        <v xml:space="preserve"> ;</v>
      </c>
      <c r="O68" t="str">
        <f t="shared" si="15"/>
        <v xml:space="preserve"> schema:coursePrerequisites ""@de  ;</v>
      </c>
      <c r="S68" s="18"/>
      <c r="T68" s="9" t="str">
        <f t="shared" si="16"/>
        <v/>
      </c>
      <c r="V68" t="str">
        <f t="shared" si="17"/>
        <v/>
      </c>
      <c r="W68" t="str">
        <f t="shared" si="18"/>
        <v/>
      </c>
      <c r="X68" t="str">
        <f t="shared" si="19"/>
        <v>module:SG1B schema:interactivityType "Vorlesung"@de , "Seminar"@de ;  schema:coursePrerequisites ""@de  ; schema:numberOfCredits 5 .</v>
      </c>
    </row>
    <row r="69" spans="1:24" x14ac:dyDescent="0.35">
      <c r="A69" s="11" t="str">
        <f t="shared" si="10"/>
        <v>module:SG2I</v>
      </c>
      <c r="B69" s="4" t="s">
        <v>56</v>
      </c>
      <c r="C69" t="s">
        <v>729</v>
      </c>
      <c r="D69" t="s">
        <v>735</v>
      </c>
      <c r="E69" t="str">
        <f t="shared" si="11"/>
        <v xml:space="preserve"> schema:interactivityType "Vorlesung"@de , "Seminar"@de ; </v>
      </c>
      <c r="F69" s="3">
        <v>5</v>
      </c>
      <c r="G69" s="2" t="str">
        <f t="shared" si="12"/>
        <v xml:space="preserve"> schema:numberOfCredits 5 .</v>
      </c>
      <c r="H69" s="13" t="s">
        <v>725</v>
      </c>
      <c r="L69" s="9" t="str">
        <f t="shared" si="13"/>
        <v xml:space="preserve"> schema:coursePrerequisites ""@de </v>
      </c>
      <c r="N69" t="str">
        <f t="shared" si="14"/>
        <v xml:space="preserve"> ;</v>
      </c>
      <c r="O69" t="str">
        <f t="shared" si="15"/>
        <v xml:space="preserve"> schema:coursePrerequisites ""@de  ;</v>
      </c>
      <c r="S69" s="18"/>
      <c r="T69" s="9" t="str">
        <f t="shared" si="16"/>
        <v/>
      </c>
      <c r="V69" t="str">
        <f t="shared" si="17"/>
        <v/>
      </c>
      <c r="W69" t="str">
        <f t="shared" si="18"/>
        <v/>
      </c>
      <c r="X69" t="str">
        <f t="shared" si="19"/>
        <v>module:SG2I schema:interactivityType "Vorlesung"@de , "Seminar"@de ;  schema:coursePrerequisites ""@de  ; schema:numberOfCredits 5 .</v>
      </c>
    </row>
    <row r="70" spans="1:24" x14ac:dyDescent="0.35">
      <c r="A70" s="11" t="str">
        <f t="shared" si="10"/>
        <v>module:SG2R</v>
      </c>
      <c r="B70" s="4" t="s">
        <v>47</v>
      </c>
      <c r="C70" t="s">
        <v>729</v>
      </c>
      <c r="D70" t="s">
        <v>735</v>
      </c>
      <c r="E70" t="str">
        <f t="shared" si="11"/>
        <v xml:space="preserve"> schema:interactivityType "Vorlesung"@de , "Seminar"@de ; </v>
      </c>
      <c r="F70" s="3">
        <v>5</v>
      </c>
      <c r="G70" s="2" t="str">
        <f t="shared" si="12"/>
        <v xml:space="preserve"> schema:numberOfCredits 5 .</v>
      </c>
      <c r="H70" s="13" t="s">
        <v>725</v>
      </c>
      <c r="L70" s="9" t="str">
        <f t="shared" si="13"/>
        <v xml:space="preserve"> schema:coursePrerequisites ""@de </v>
      </c>
      <c r="N70" t="str">
        <f t="shared" si="14"/>
        <v xml:space="preserve"> ;</v>
      </c>
      <c r="O70" t="str">
        <f t="shared" si="15"/>
        <v xml:space="preserve"> schema:coursePrerequisites ""@de  ;</v>
      </c>
      <c r="S70" s="18"/>
      <c r="T70" s="9" t="str">
        <f t="shared" si="16"/>
        <v/>
      </c>
      <c r="V70" t="str">
        <f t="shared" si="17"/>
        <v/>
      </c>
      <c r="W70" t="str">
        <f t="shared" si="18"/>
        <v/>
      </c>
      <c r="X70" t="str">
        <f t="shared" si="19"/>
        <v>module:SG2R schema:interactivityType "Vorlesung"@de , "Seminar"@de ;  schema:coursePrerequisites ""@de  ; schema:numberOfCredits 5 .</v>
      </c>
    </row>
    <row r="71" spans="1:24" x14ac:dyDescent="0.35">
      <c r="A71" s="11" t="str">
        <f t="shared" si="10"/>
        <v>module:BPPr</v>
      </c>
      <c r="B71" s="4" t="s">
        <v>35</v>
      </c>
      <c r="C71" t="s">
        <v>735</v>
      </c>
      <c r="E71" t="str">
        <f t="shared" si="11"/>
        <v xml:space="preserve"> schema:interactivityType "Seminar"@de ; </v>
      </c>
      <c r="F71" s="3">
        <v>15</v>
      </c>
      <c r="G71" s="2" t="str">
        <f t="shared" si="12"/>
        <v xml:space="preserve"> schema:numberOfCredits 15 .</v>
      </c>
      <c r="H71" s="13" t="s">
        <v>725</v>
      </c>
      <c r="L71" s="9" t="str">
        <f t="shared" si="13"/>
        <v xml:space="preserve"> schema:coursePrerequisites ""@de </v>
      </c>
      <c r="M71" t="s">
        <v>749</v>
      </c>
      <c r="N71" t="str">
        <f t="shared" si="14"/>
        <v>, "Mind. 120 CP erforderlich für Beginn des Praxisprojekts. Das Praxisseminar kann bereits im 4. Studiensemester begonnen werden."@de ;</v>
      </c>
      <c r="O71" t="str">
        <f t="shared" si="15"/>
        <v xml:space="preserve"> schema:coursePrerequisites ""@de , "Mind. 120 CP erforderlich für Beginn des Praxisprojekts. Das Praxisseminar kann bereits im 4. Studiensemester begonnen werden."@de ;</v>
      </c>
      <c r="S71" s="18"/>
      <c r="T71" s="9" t="str">
        <f t="shared" si="16"/>
        <v/>
      </c>
      <c r="V71" t="str">
        <f t="shared" si="17"/>
        <v/>
      </c>
      <c r="W71" t="str">
        <f t="shared" si="18"/>
        <v/>
      </c>
      <c r="X71" t="str">
        <f t="shared" si="19"/>
        <v>module:BPPr schema:interactivityType "Seminar"@de ;  schema:coursePrerequisites ""@de , "Mind. 120 CP erforderlich für Beginn des Praxisprojekts. Das Praxisseminar kann bereits im 4. Studiensemester begonnen werden."@de ; schema:numberOfCredits 15 .</v>
      </c>
    </row>
    <row r="72" spans="1:24" x14ac:dyDescent="0.35">
      <c r="A72" s="11" t="str">
        <f t="shared" si="10"/>
        <v>module:BaSe</v>
      </c>
      <c r="B72" s="4" t="s">
        <v>24</v>
      </c>
      <c r="C72" t="s">
        <v>735</v>
      </c>
      <c r="E72" t="str">
        <f t="shared" si="11"/>
        <v xml:space="preserve"> schema:interactivityType "Seminar"@de ; </v>
      </c>
      <c r="F72" s="3">
        <v>3</v>
      </c>
      <c r="G72" s="2" t="str">
        <f t="shared" si="12"/>
        <v xml:space="preserve"> schema:numberOfCredits 3 .</v>
      </c>
      <c r="H72" s="13" t="s">
        <v>725</v>
      </c>
      <c r="L72" s="9" t="str">
        <f t="shared" si="13"/>
        <v xml:space="preserve"> schema:coursePrerequisites ""@de </v>
      </c>
      <c r="M72" t="s">
        <v>750</v>
      </c>
      <c r="N72" t="str">
        <f t="shared" si="14"/>
        <v>, "Das Bachelorseminar kann im 5. Studiensemester begonnen, jedoch erst mit Abgabe der Bachelorarbeit abgeschlossen werden."@de ;</v>
      </c>
      <c r="O72" t="str">
        <f t="shared" si="15"/>
        <v xml:space="preserve"> schema:coursePrerequisites ""@de , "Das Bachelorseminar kann im 5. Studiensemester begonnen, jedoch erst mit Abgabe der Bachelorarbeit abgeschlossen werden."@de ;</v>
      </c>
      <c r="S72" s="18"/>
      <c r="T72" s="9" t="str">
        <f t="shared" si="16"/>
        <v/>
      </c>
      <c r="V72" t="str">
        <f t="shared" si="17"/>
        <v/>
      </c>
      <c r="W72" t="str">
        <f t="shared" si="18"/>
        <v/>
      </c>
      <c r="X72" t="str">
        <f t="shared" si="19"/>
        <v>module:BaSe schema:interactivityType "Seminar"@de ;  schema:coursePrerequisites ""@de , "Das Bachelorseminar kann im 5. Studiensemester begonnen, jedoch erst mit Abgabe der Bachelorarbeit abgeschlossen werden."@de ; schema:numberOfCredits 3 .</v>
      </c>
    </row>
    <row r="73" spans="1:24" x14ac:dyDescent="0.35">
      <c r="A73" s="11" t="str">
        <f t="shared" si="10"/>
        <v>module:BaAr</v>
      </c>
      <c r="B73" s="4" t="s">
        <v>11</v>
      </c>
      <c r="E73" t="str">
        <f t="shared" si="11"/>
        <v xml:space="preserve"> schema:interactivityType ""@de ; </v>
      </c>
      <c r="F73" s="3">
        <v>12</v>
      </c>
      <c r="G73" s="2" t="str">
        <f t="shared" si="12"/>
        <v xml:space="preserve"> schema:numberOfCredits 12 .</v>
      </c>
      <c r="H73" s="13" t="s">
        <v>725</v>
      </c>
      <c r="L73" s="9" t="str">
        <f t="shared" si="13"/>
        <v xml:space="preserve"> schema:coursePrerequisites ""@de </v>
      </c>
      <c r="M73" t="s">
        <v>751</v>
      </c>
      <c r="N73" t="str">
        <f t="shared" si="14"/>
        <v>, "Das Thema der Bachelorarbeit kann nur erhalten, wer alle Prüfungs- und Studienleistungen, die laut Regelstudienplan bis einschließlich des 5. Semesters zu erbringen sind, sowie die Praxisphase erfolgreich absolviert hat."@de ;</v>
      </c>
      <c r="O73" t="str">
        <f t="shared" si="15"/>
        <v xml:space="preserve"> schema:coursePrerequisites ""@de , "Das Thema der Bachelorarbeit kann nur erhalten, wer alle Prüfungs- und Studienleistungen, die laut Regelstudienplan bis einschließlich des 5. Semesters zu erbringen sind, sowie die Praxisphase erfolgreich absolviert hat."@de ;</v>
      </c>
      <c r="S73" s="18"/>
      <c r="T73" s="9" t="str">
        <f t="shared" si="16"/>
        <v/>
      </c>
      <c r="V73" t="str">
        <f t="shared" si="17"/>
        <v/>
      </c>
      <c r="W73" t="str">
        <f t="shared" si="18"/>
        <v/>
      </c>
      <c r="X73" t="str">
        <f t="shared" si="19"/>
        <v>module:BaAr schema:interactivityType ""@de ;  schema:coursePrerequisites ""@de , "Das Thema der Bachelorarbeit kann nur erhalten, wer alle Prüfungs- und Studienleistungen, die laut Regelstudienplan bis einschließlich des 5. Semesters zu erbringen sind, sowie die Praxisphase erfolgreich absolviert hat."@de ; schema:numberOfCredits 12 .</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08EA-70F9-4CA4-AD76-96F811053443}">
  <dimension ref="A1:L73"/>
  <sheetViews>
    <sheetView topLeftCell="G53" workbookViewId="0">
      <selection activeCell="L2" sqref="L2:L73"/>
    </sheetView>
  </sheetViews>
  <sheetFormatPr baseColWidth="10" defaultRowHeight="14.5" x14ac:dyDescent="0.35"/>
  <cols>
    <col min="1" max="1" width="12.1796875" style="4" customWidth="1"/>
    <col min="3" max="3" width="12.1796875" bestFit="1" customWidth="1"/>
    <col min="4" max="4" width="20.08984375" style="18" customWidth="1"/>
    <col min="5" max="5" width="18.81640625" style="18" customWidth="1"/>
    <col min="6" max="6" width="5.08984375" customWidth="1"/>
    <col min="7" max="7" width="13.08984375" style="18" customWidth="1"/>
    <col min="8" max="8" width="48.453125" style="22" customWidth="1"/>
    <col min="9" max="9" width="17.54296875" bestFit="1" customWidth="1"/>
    <col min="10" max="10" width="25.26953125" customWidth="1"/>
    <col min="11" max="11" width="70.81640625" bestFit="1" customWidth="1"/>
    <col min="12" max="12" width="145.36328125" customWidth="1"/>
  </cols>
  <sheetData>
    <row r="1" spans="1:12" s="10" customFormat="1" x14ac:dyDescent="0.35">
      <c r="A1" s="10" t="s">
        <v>694</v>
      </c>
      <c r="B1" s="10" t="s">
        <v>693</v>
      </c>
      <c r="C1" s="10" t="s">
        <v>789</v>
      </c>
      <c r="D1" s="17" t="s">
        <v>787</v>
      </c>
      <c r="E1" s="17" t="s">
        <v>788</v>
      </c>
      <c r="F1" s="12" t="s">
        <v>725</v>
      </c>
      <c r="G1" s="17" t="s">
        <v>791</v>
      </c>
      <c r="H1" s="19" t="s">
        <v>603</v>
      </c>
      <c r="K1" s="10" t="s">
        <v>804</v>
      </c>
      <c r="L1" s="23" t="s">
        <v>806</v>
      </c>
    </row>
    <row r="2" spans="1:12" x14ac:dyDescent="0.35">
      <c r="A2" s="11" t="str">
        <f>_xlfn.CONCAT("module:",B2)</f>
        <v>module:MIK1</v>
      </c>
      <c r="B2" s="4" t="s">
        <v>486</v>
      </c>
      <c r="C2" s="4" t="s">
        <v>790</v>
      </c>
      <c r="D2" s="18" t="s">
        <v>785</v>
      </c>
      <c r="E2" s="18" t="str">
        <f>_xlfn.CONCAT("module:",MID(D2,7,2),"20_",B2)</f>
        <v>module:Wi20_MIK1</v>
      </c>
      <c r="F2" s="13" t="s">
        <v>725</v>
      </c>
      <c r="G2" s="18" t="str">
        <f>_xlfn.CONCAT(B2," ",MID(E2,8,4))</f>
        <v>MIK1 Wi20</v>
      </c>
      <c r="H2" s="22" t="s">
        <v>702</v>
      </c>
      <c r="K2" t="str">
        <f t="shared" ref="K2:K58" si="0">_xlfn.CONCAT("thbfbim:",LOWER(H2),IF(I2=""," ;",_xlfn.CONCAT(", thbfbim:",LOWER(I2),IF(J2=""," ;",_xlfn.CONCAT(", thbfbim:",LOWER(J2)," ;")))))</f>
        <v>thbfbim:rolf-socher ;</v>
      </c>
      <c r="L2" t="str">
        <f>_xlfn.CONCAT(A2," schema:timeRequired ",F2,C2,F2," ; schema:hasCourseInstance ",E2," . ",E2," schema:courseMode ",F2,D2,F2," ; schema:instructor ",K2," schema:identifier ",F2,G2,F2," . ")</f>
        <v xml:space="preserve">module:MIK1 schema:timeRequired "1 Semester" ; schema:hasCourseInstance module:Wi20_MIK1 . module:Wi20_MIK1 schema:courseMode "jedes Wintersemester" ; schema:instructor thbfbim:rolf-socher ; schema:identifier "MIK1 Wi20" . </v>
      </c>
    </row>
    <row r="3" spans="1:12" x14ac:dyDescent="0.35">
      <c r="A3" s="11" t="str">
        <f t="shared" ref="A3:A66" si="1">_xlfn.CONCAT("module:",B3)</f>
        <v>module:ADIK</v>
      </c>
      <c r="B3" s="4" t="s">
        <v>585</v>
      </c>
      <c r="C3" s="4" t="s">
        <v>790</v>
      </c>
      <c r="D3" s="18" t="s">
        <v>785</v>
      </c>
      <c r="E3" s="18" t="str">
        <f t="shared" ref="E3:E66" si="2">_xlfn.CONCAT("module:",MID(D3,7,2),"20_",B3)</f>
        <v>module:Wi20_ADIK</v>
      </c>
      <c r="F3" s="13" t="s">
        <v>725</v>
      </c>
      <c r="G3" s="18" t="str">
        <f t="shared" ref="G3:G66" si="3">_xlfn.CONCAT(B3," ",MID(E3,8,4))</f>
        <v>ADIK Wi20</v>
      </c>
      <c r="H3" s="22" t="s">
        <v>703</v>
      </c>
      <c r="K3" t="str">
        <f t="shared" si="0"/>
        <v>thbfbim:reiner-creutzburg ;</v>
      </c>
      <c r="L3" t="str">
        <f t="shared" ref="L3:L66" si="4">_xlfn.CONCAT(A3," schema:timeRequired ",F3,C3,F3," ; schema:hasCourseInstance ",E3," . ",E3," schema:courseMode ",F3,D3,F3," ; schema:instructor ",K3," schema:identifier ",F3,G3,F3," . ")</f>
        <v xml:space="preserve">module:ADIK schema:timeRequired "1 Semester" ; schema:hasCourseInstance module:Wi20_ADIK . module:Wi20_ADIK schema:courseMode "jedes Wintersemester" ; schema:instructor thbfbim:reiner-creutzburg ; schema:identifier "ADIK Wi20" . </v>
      </c>
    </row>
    <row r="4" spans="1:12" x14ac:dyDescent="0.35">
      <c r="A4" s="11" t="str">
        <f t="shared" si="1"/>
        <v>module:InLo</v>
      </c>
      <c r="B4" s="4" t="s">
        <v>578</v>
      </c>
      <c r="C4" s="4" t="s">
        <v>790</v>
      </c>
      <c r="D4" s="18" t="s">
        <v>785</v>
      </c>
      <c r="E4" s="18" t="str">
        <f t="shared" si="2"/>
        <v>module:Wi20_InLo</v>
      </c>
      <c r="F4" s="13" t="s">
        <v>725</v>
      </c>
      <c r="G4" s="18" t="str">
        <f t="shared" si="3"/>
        <v>InLo Wi20</v>
      </c>
      <c r="H4" s="22" t="s">
        <v>704</v>
      </c>
      <c r="I4" t="s">
        <v>714</v>
      </c>
      <c r="K4" t="str">
        <f t="shared" si="0"/>
        <v>thbfbim:michael-syrjakow, thbfbim:jochen-heinsohn ;</v>
      </c>
      <c r="L4" t="str">
        <f t="shared" si="4"/>
        <v xml:space="preserve">module:InLo schema:timeRequired "1 Semester" ; schema:hasCourseInstance module:Wi20_InLo . module:Wi20_InLo schema:courseMode "jedes Wintersemester" ; schema:instructor thbfbim:michael-syrjakow, thbfbim:jochen-heinsohn ; schema:identifier "InLo Wi20" . </v>
      </c>
    </row>
    <row r="5" spans="1:12" x14ac:dyDescent="0.35">
      <c r="A5" s="11" t="str">
        <f t="shared" si="1"/>
        <v>module:PIK1</v>
      </c>
      <c r="B5" s="4" t="s">
        <v>570</v>
      </c>
      <c r="C5" s="4" t="s">
        <v>790</v>
      </c>
      <c r="D5" s="18" t="s">
        <v>785</v>
      </c>
      <c r="E5" s="18" t="str">
        <f t="shared" si="2"/>
        <v>module:Wi20_PIK1</v>
      </c>
      <c r="F5" s="13" t="s">
        <v>725</v>
      </c>
      <c r="G5" s="18" t="str">
        <f t="shared" si="3"/>
        <v>PIK1 Wi20</v>
      </c>
      <c r="H5" s="22" t="s">
        <v>705</v>
      </c>
      <c r="I5" t="s">
        <v>722</v>
      </c>
      <c r="K5" t="str">
        <f t="shared" si="0"/>
        <v>thbfbim:gabriele-schmidt, thbfbim:sven-buchholz ;</v>
      </c>
      <c r="L5" t="str">
        <f t="shared" si="4"/>
        <v xml:space="preserve">module:PIK1 schema:timeRequired "1 Semester" ; schema:hasCourseInstance module:Wi20_PIK1 . module:Wi20_PIK1 schema:courseMode "jedes Wintersemester" ; schema:instructor thbfbim:gabriele-schmidt, thbfbim:sven-buchholz ; schema:identifier "PIK1 Wi20" . </v>
      </c>
    </row>
    <row r="6" spans="1:12" x14ac:dyDescent="0.35">
      <c r="A6" s="11" t="str">
        <f t="shared" si="1"/>
        <v>module:TIMT</v>
      </c>
      <c r="B6" s="4" t="s">
        <v>564</v>
      </c>
      <c r="C6" s="4" t="s">
        <v>790</v>
      </c>
      <c r="D6" s="18" t="s">
        <v>785</v>
      </c>
      <c r="E6" s="18" t="str">
        <f t="shared" si="2"/>
        <v>module:Wi20_TIMT</v>
      </c>
      <c r="F6" s="13" t="s">
        <v>725</v>
      </c>
      <c r="G6" s="18" t="str">
        <f t="shared" si="3"/>
        <v>TIMT Wi20</v>
      </c>
      <c r="H6" s="22" t="s">
        <v>706</v>
      </c>
      <c r="I6" t="s">
        <v>717</v>
      </c>
      <c r="J6" t="s">
        <v>715</v>
      </c>
      <c r="K6" t="str">
        <f t="shared" si="0"/>
        <v>thbfbim:gerald-kell, thbfbim:eberhard-hasche, thbfbim:stefan-kim ;</v>
      </c>
      <c r="L6" t="str">
        <f t="shared" si="4"/>
        <v xml:space="preserve">module:TIMT schema:timeRequired "1 Semester" ; schema:hasCourseInstance module:Wi20_TIMT . module:Wi20_TIMT schema:courseMode "jedes Wintersemester" ; schema:instructor thbfbim:gerald-kell, thbfbim:eberhard-hasche, thbfbim:stefan-kim ; schema:identifier "TIMT Wi20" . </v>
      </c>
    </row>
    <row r="7" spans="1:12" x14ac:dyDescent="0.35">
      <c r="A7" s="11" t="str">
        <f t="shared" si="1"/>
        <v>module:PSIK</v>
      </c>
      <c r="B7" s="4" t="s">
        <v>554</v>
      </c>
      <c r="C7" s="4" t="s">
        <v>790</v>
      </c>
      <c r="D7" s="18" t="s">
        <v>785</v>
      </c>
      <c r="E7" s="18" t="str">
        <f t="shared" si="2"/>
        <v>module:Wi20_PSIK</v>
      </c>
      <c r="F7" s="13" t="s">
        <v>725</v>
      </c>
      <c r="G7" s="18" t="str">
        <f t="shared" si="3"/>
        <v>PSIK Wi20</v>
      </c>
      <c r="H7" s="22" t="s">
        <v>792</v>
      </c>
      <c r="K7" t="str">
        <f t="shared" si="0"/>
        <v>thbfbim:alle-professoren-und-akademischen-mitarbeiter-des-fbi ;</v>
      </c>
      <c r="L7" t="str">
        <f t="shared" si="4"/>
        <v xml:space="preserve">module:PSIK schema:timeRequired "1 Semester" ; schema:hasCourseInstance module:Wi20_PSIK . module:Wi20_PSIK schema:courseMode "jedes Wintersemester" ; schema:instructor thbfbim:alle-professoren-und-akademischen-mitarbeiter-des-fbi ; schema:identifier "PSIK Wi20" . </v>
      </c>
    </row>
    <row r="8" spans="1:12" x14ac:dyDescent="0.35">
      <c r="A8" s="11" t="str">
        <f t="shared" si="1"/>
        <v>module:EnIK</v>
      </c>
      <c r="B8" s="4" t="s">
        <v>544</v>
      </c>
      <c r="C8" s="4" t="s">
        <v>790</v>
      </c>
      <c r="D8" s="18" t="s">
        <v>785</v>
      </c>
      <c r="E8" s="18" t="str">
        <f t="shared" si="2"/>
        <v>module:Wi20_EnIK</v>
      </c>
      <c r="F8" s="13" t="s">
        <v>725</v>
      </c>
      <c r="G8" s="18" t="str">
        <f t="shared" si="3"/>
        <v>EnIK Wi20</v>
      </c>
      <c r="H8" s="22" t="s">
        <v>793</v>
      </c>
      <c r="K8" t="str">
        <f t="shared" si="0"/>
        <v>thbfbim:christoph-reinecke ;</v>
      </c>
      <c r="L8" t="str">
        <f t="shared" si="4"/>
        <v xml:space="preserve">module:EnIK schema:timeRequired "1 Semester" ; schema:hasCourseInstance module:Wi20_EnIK . module:Wi20_EnIK schema:courseMode "jedes Wintersemester" ; schema:instructor thbfbim:christoph-reinecke ; schema:identifier "EnIK Wi20" . </v>
      </c>
    </row>
    <row r="9" spans="1:12" x14ac:dyDescent="0.35">
      <c r="A9" s="11" t="str">
        <f t="shared" si="1"/>
        <v>module:MIK2</v>
      </c>
      <c r="B9" s="4" t="s">
        <v>530</v>
      </c>
      <c r="C9" s="4" t="s">
        <v>790</v>
      </c>
      <c r="D9" s="18" t="s">
        <v>786</v>
      </c>
      <c r="E9" s="18" t="str">
        <f t="shared" si="2"/>
        <v>module:So20_MIK2</v>
      </c>
      <c r="F9" s="13" t="s">
        <v>725</v>
      </c>
      <c r="G9" s="18" t="str">
        <f t="shared" si="3"/>
        <v>MIK2 So20</v>
      </c>
      <c r="H9" s="22" t="s">
        <v>702</v>
      </c>
      <c r="I9" t="s">
        <v>794</v>
      </c>
      <c r="J9" t="s">
        <v>795</v>
      </c>
      <c r="K9" t="str">
        <f t="shared" si="0"/>
        <v>thbfbim:rolf-socher, thbfbim:roland-uhl, thbfbim:matthias-homeister ;</v>
      </c>
      <c r="L9" t="str">
        <f t="shared" si="4"/>
        <v xml:space="preserve">module:MIK2 schema:timeRequired "1 Semester" ; schema:hasCourseInstance module:So20_MIK2 . module:So20_MIK2 schema:courseMode "jedes Sommersemester" ; schema:instructor thbfbim:rolf-socher, thbfbim:roland-uhl, thbfbim:matthias-homeister ; schema:identifier "MIK2 So20" . </v>
      </c>
    </row>
    <row r="10" spans="1:12" x14ac:dyDescent="0.35">
      <c r="A10" s="11" t="str">
        <f t="shared" si="1"/>
        <v>module:FSAT</v>
      </c>
      <c r="B10" s="4" t="s">
        <v>523</v>
      </c>
      <c r="C10" s="4" t="s">
        <v>790</v>
      </c>
      <c r="D10" s="18" t="s">
        <v>786</v>
      </c>
      <c r="E10" s="18" t="str">
        <f t="shared" si="2"/>
        <v>module:So20_FSAT</v>
      </c>
      <c r="F10" s="13" t="s">
        <v>725</v>
      </c>
      <c r="G10" s="18" t="str">
        <f t="shared" si="3"/>
        <v>FSAT So20</v>
      </c>
      <c r="H10" s="22" t="s">
        <v>702</v>
      </c>
      <c r="I10" t="s">
        <v>795</v>
      </c>
      <c r="K10" t="str">
        <f t="shared" si="0"/>
        <v>thbfbim:rolf-socher, thbfbim:matthias-homeister ;</v>
      </c>
      <c r="L10" t="str">
        <f t="shared" si="4"/>
        <v xml:space="preserve">module:FSAT schema:timeRequired "1 Semester" ; schema:hasCourseInstance module:So20_FSAT . module:So20_FSAT schema:courseMode "jedes Sommersemester" ; schema:instructor thbfbim:rolf-socher, thbfbim:matthias-homeister ; schema:identifier "FSAT So20" . </v>
      </c>
    </row>
    <row r="11" spans="1:12" x14ac:dyDescent="0.35">
      <c r="A11" s="11" t="str">
        <f t="shared" si="1"/>
        <v>module:BSWC</v>
      </c>
      <c r="B11" s="4" t="s">
        <v>471</v>
      </c>
      <c r="C11" s="4" t="s">
        <v>790</v>
      </c>
      <c r="D11" s="18" t="s">
        <v>786</v>
      </c>
      <c r="E11" s="18" t="str">
        <f t="shared" si="2"/>
        <v>module:So20_BSWC</v>
      </c>
      <c r="F11" s="13" t="s">
        <v>725</v>
      </c>
      <c r="G11" s="18" t="str">
        <f t="shared" si="3"/>
        <v>BSWC So20</v>
      </c>
      <c r="H11" s="22" t="s">
        <v>704</v>
      </c>
      <c r="I11" t="s">
        <v>796</v>
      </c>
      <c r="K11" t="str">
        <f t="shared" si="0"/>
        <v>thbfbim:michael-syrjakow, thbfbim:thomas-preuß ;</v>
      </c>
      <c r="L11" t="str">
        <f t="shared" si="4"/>
        <v xml:space="preserve">module:BSWC schema:timeRequired "1 Semester" ; schema:hasCourseInstance module:So20_BSWC . module:So20_BSWC schema:courseMode "jedes Sommersemester" ; schema:instructor thbfbim:michael-syrjakow, thbfbim:thomas-preuß ; schema:identifier "BSWC So20" . </v>
      </c>
    </row>
    <row r="12" spans="1:12" x14ac:dyDescent="0.35">
      <c r="A12" s="11" t="str">
        <f t="shared" si="1"/>
        <v>module:PIK2</v>
      </c>
      <c r="B12" s="4" t="s">
        <v>509</v>
      </c>
      <c r="C12" s="4" t="s">
        <v>790</v>
      </c>
      <c r="D12" s="18" t="s">
        <v>786</v>
      </c>
      <c r="E12" s="18" t="str">
        <f t="shared" si="2"/>
        <v>module:So20_PIK2</v>
      </c>
      <c r="F12" s="13" t="s">
        <v>725</v>
      </c>
      <c r="G12" s="18" t="str">
        <f t="shared" si="3"/>
        <v>PIK2 So20</v>
      </c>
      <c r="H12" s="22" t="s">
        <v>705</v>
      </c>
      <c r="I12" t="s">
        <v>722</v>
      </c>
      <c r="K12" t="str">
        <f t="shared" si="0"/>
        <v>thbfbim:gabriele-schmidt, thbfbim:sven-buchholz ;</v>
      </c>
      <c r="L12" t="str">
        <f t="shared" si="4"/>
        <v xml:space="preserve">module:PIK2 schema:timeRequired "1 Semester" ; schema:hasCourseInstance module:So20_PIK2 . module:So20_PIK2 schema:courseMode "jedes Sommersemester" ; schema:instructor thbfbim:gabriele-schmidt, thbfbim:sven-buchholz ; schema:identifier "PIK2 So20" . </v>
      </c>
    </row>
    <row r="13" spans="1:12" x14ac:dyDescent="0.35">
      <c r="A13" s="11" t="str">
        <f t="shared" si="1"/>
        <v>module:ReOr</v>
      </c>
      <c r="B13" s="4" t="s">
        <v>501</v>
      </c>
      <c r="C13" s="4" t="s">
        <v>790</v>
      </c>
      <c r="D13" s="18" t="s">
        <v>786</v>
      </c>
      <c r="E13" s="18" t="str">
        <f t="shared" si="2"/>
        <v>module:So20_ReOr</v>
      </c>
      <c r="F13" s="13" t="s">
        <v>725</v>
      </c>
      <c r="G13" s="18" t="str">
        <f t="shared" si="3"/>
        <v>ReOr So20</v>
      </c>
      <c r="H13" s="22" t="s">
        <v>708</v>
      </c>
      <c r="I13" t="s">
        <v>706</v>
      </c>
      <c r="K13" t="str">
        <f t="shared" si="0"/>
        <v>thbfbim:karl-heinz-jaenicke, thbfbim:gerald-kell ;</v>
      </c>
      <c r="L13" t="str">
        <f t="shared" si="4"/>
        <v xml:space="preserve">module:ReOr schema:timeRequired "1 Semester" ; schema:hasCourseInstance module:So20_ReOr . module:So20_ReOr schema:courseMode "jedes Sommersemester" ; schema:instructor thbfbim:karl-heinz-jaenicke, thbfbim:gerald-kell ; schema:identifier "ReOr So20" . </v>
      </c>
    </row>
    <row r="14" spans="1:12" x14ac:dyDescent="0.35">
      <c r="A14" s="11" t="str">
        <f t="shared" si="1"/>
        <v>module:MGMD</v>
      </c>
      <c r="B14" s="4" t="s">
        <v>496</v>
      </c>
      <c r="C14" s="4" t="s">
        <v>790</v>
      </c>
      <c r="D14" s="18" t="s">
        <v>786</v>
      </c>
      <c r="E14" s="18" t="str">
        <f t="shared" si="2"/>
        <v>module:So20_MGMD</v>
      </c>
      <c r="F14" s="13" t="s">
        <v>725</v>
      </c>
      <c r="G14" s="18" t="str">
        <f t="shared" si="3"/>
        <v>MGMD So20</v>
      </c>
      <c r="H14" s="22" t="s">
        <v>709</v>
      </c>
      <c r="I14" t="s">
        <v>715</v>
      </c>
      <c r="K14" t="str">
        <f t="shared" si="0"/>
        <v>thbfbim:alexander-urban, thbfbim:stefan-kim ;</v>
      </c>
      <c r="L14" t="str">
        <f t="shared" si="4"/>
        <v xml:space="preserve">module:MGMD schema:timeRequired "1 Semester" ; schema:hasCourseInstance module:So20_MGMD . module:So20_MGMD schema:courseMode "jedes Sommersemester" ; schema:instructor thbfbim:alexander-urban, thbfbim:stefan-kim ; schema:identifier "MGMD So20" . </v>
      </c>
    </row>
    <row r="15" spans="1:12" x14ac:dyDescent="0.35">
      <c r="A15" s="11" t="str">
        <f t="shared" si="1"/>
        <v>module:MIK3</v>
      </c>
      <c r="B15" s="4" t="s">
        <v>490</v>
      </c>
      <c r="C15" s="4" t="s">
        <v>790</v>
      </c>
      <c r="D15" s="18" t="s">
        <v>785</v>
      </c>
      <c r="E15" s="18" t="str">
        <f t="shared" si="2"/>
        <v>module:Wi20_MIK3</v>
      </c>
      <c r="F15" s="13" t="s">
        <v>725</v>
      </c>
      <c r="G15" s="18" t="str">
        <f t="shared" si="3"/>
        <v>MIK3 Wi20</v>
      </c>
      <c r="H15" s="22" t="s">
        <v>794</v>
      </c>
      <c r="I15" t="s">
        <v>702</v>
      </c>
      <c r="K15" t="str">
        <f t="shared" si="0"/>
        <v>thbfbim:roland-uhl, thbfbim:rolf-socher ;</v>
      </c>
      <c r="L15" t="str">
        <f t="shared" si="4"/>
        <v xml:space="preserve">module:MIK3 schema:timeRequired "1 Semester" ; schema:hasCourseInstance module:Wi20_MIK3 . module:Wi20_MIK3 schema:courseMode "jedes Wintersemester" ; schema:instructor thbfbim:roland-uhl, thbfbim:rolf-socher ; schema:identifier "MIK3 Wi20" . </v>
      </c>
    </row>
    <row r="16" spans="1:12" x14ac:dyDescent="0.35">
      <c r="A16" s="11" t="str">
        <f t="shared" si="1"/>
        <v>module:DBIK</v>
      </c>
      <c r="B16" s="4" t="s">
        <v>481</v>
      </c>
      <c r="C16" s="4" t="s">
        <v>790</v>
      </c>
      <c r="D16" s="18" t="s">
        <v>785</v>
      </c>
      <c r="E16" s="18" t="str">
        <f t="shared" si="2"/>
        <v>module:Wi20_DBIK</v>
      </c>
      <c r="F16" s="13" t="s">
        <v>725</v>
      </c>
      <c r="G16" s="18" t="str">
        <f t="shared" si="3"/>
        <v>DBIK Wi20</v>
      </c>
      <c r="H16" s="22" t="s">
        <v>710</v>
      </c>
      <c r="K16" t="str">
        <f t="shared" si="0"/>
        <v>thbfbim:susanne-busse ;</v>
      </c>
      <c r="L16" t="str">
        <f t="shared" si="4"/>
        <v xml:space="preserve">module:DBIK schema:timeRequired "1 Semester" ; schema:hasCourseInstance module:Wi20_DBIK . module:Wi20_DBIK schema:courseMode "jedes Wintersemester" ; schema:instructor thbfbim:susanne-busse ; schema:identifier "DBIK Wi20" . </v>
      </c>
    </row>
    <row r="17" spans="1:12" x14ac:dyDescent="0.35">
      <c r="A17" s="11" t="str">
        <f t="shared" si="1"/>
        <v>module:BSRN</v>
      </c>
      <c r="B17" s="4" t="s">
        <v>475</v>
      </c>
      <c r="C17" s="4" t="s">
        <v>790</v>
      </c>
      <c r="D17" s="18" t="s">
        <v>785</v>
      </c>
      <c r="E17" s="18" t="str">
        <f t="shared" si="2"/>
        <v>module:Wi20_BSRN</v>
      </c>
      <c r="F17" s="13" t="s">
        <v>725</v>
      </c>
      <c r="G17" s="18" t="str">
        <f t="shared" si="3"/>
        <v>BSRN Wi20</v>
      </c>
      <c r="H17" s="22" t="s">
        <v>711</v>
      </c>
      <c r="K17" t="str">
        <f t="shared" si="0"/>
        <v>thbfbim:martin-schaffoener ;</v>
      </c>
      <c r="L17" t="str">
        <f t="shared" si="4"/>
        <v xml:space="preserve">module:BSRN schema:timeRequired "1 Semester" ; schema:hasCourseInstance module:Wi20_BSRN . module:Wi20_BSRN schema:courseMode "jedes Wintersemester" ; schema:instructor thbfbim:martin-schaffoener ; schema:identifier "BSRN Wi20" . </v>
      </c>
    </row>
    <row r="18" spans="1:12" x14ac:dyDescent="0.35">
      <c r="A18" s="11" t="str">
        <f t="shared" si="1"/>
        <v>module:PIK3</v>
      </c>
      <c r="B18" s="4" t="s">
        <v>466</v>
      </c>
      <c r="C18" s="4" t="s">
        <v>790</v>
      </c>
      <c r="D18" s="18" t="s">
        <v>785</v>
      </c>
      <c r="E18" s="18" t="str">
        <f t="shared" si="2"/>
        <v>module:Wi20_PIK3</v>
      </c>
      <c r="F18" s="13" t="s">
        <v>725</v>
      </c>
      <c r="G18" s="18" t="str">
        <f t="shared" si="3"/>
        <v>PIK3 Wi20</v>
      </c>
      <c r="H18" s="22" t="s">
        <v>712</v>
      </c>
      <c r="K18" t="str">
        <f t="shared" si="0"/>
        <v>thbfbim:harald-loose ;</v>
      </c>
      <c r="L18" t="str">
        <f t="shared" si="4"/>
        <v xml:space="preserve">module:PIK3 schema:timeRequired "1 Semester" ; schema:hasCourseInstance module:Wi20_PIK3 . module:Wi20_PIK3 schema:courseMode "jedes Wintersemester" ; schema:instructor thbfbim:harald-loose ; schema:identifier "PIK3 Wi20" . </v>
      </c>
    </row>
    <row r="19" spans="1:12" x14ac:dyDescent="0.35">
      <c r="A19" s="11" t="str">
        <f t="shared" si="1"/>
        <v>module:GrSi</v>
      </c>
      <c r="B19" s="4" t="s">
        <v>347</v>
      </c>
      <c r="C19" s="4" t="s">
        <v>790</v>
      </c>
      <c r="D19" s="18" t="s">
        <v>785</v>
      </c>
      <c r="E19" s="18" t="str">
        <f t="shared" si="2"/>
        <v>module:Wi20_GrSi</v>
      </c>
      <c r="F19" s="13" t="s">
        <v>725</v>
      </c>
      <c r="G19" s="18" t="str">
        <f t="shared" si="3"/>
        <v>GrSi Wi20</v>
      </c>
      <c r="H19" s="22" t="s">
        <v>713</v>
      </c>
      <c r="K19" t="str">
        <f t="shared" si="0"/>
        <v>thbfbim:claus-vielhauer ;</v>
      </c>
      <c r="L19" t="str">
        <f t="shared" si="4"/>
        <v xml:space="preserve">module:GrSi schema:timeRequired "1 Semester" ; schema:hasCourseInstance module:Wi20_GrSi . module:Wi20_GrSi schema:courseMode "jedes Wintersemester" ; schema:instructor thbfbim:claus-vielhauer ; schema:identifier "GrSi Wi20" . </v>
      </c>
    </row>
    <row r="20" spans="1:12" x14ac:dyDescent="0.35">
      <c r="A20" s="11" t="str">
        <f t="shared" si="1"/>
        <v>module:AlPP</v>
      </c>
      <c r="B20" s="4" t="s">
        <v>450</v>
      </c>
      <c r="C20" s="4" t="s">
        <v>790</v>
      </c>
      <c r="D20" s="18" t="s">
        <v>785</v>
      </c>
      <c r="E20" s="18" t="str">
        <f t="shared" si="2"/>
        <v>module:Wi20_AlPP</v>
      </c>
      <c r="F20" s="13" t="s">
        <v>725</v>
      </c>
      <c r="G20" s="18" t="str">
        <f t="shared" si="3"/>
        <v>AlPP Wi20</v>
      </c>
      <c r="H20" s="22" t="s">
        <v>714</v>
      </c>
      <c r="K20" t="str">
        <f t="shared" si="0"/>
        <v>thbfbim:jochen-heinsohn ;</v>
      </c>
      <c r="L20" t="str">
        <f t="shared" si="4"/>
        <v xml:space="preserve">module:AlPP schema:timeRequired "1 Semester" ; schema:hasCourseInstance module:Wi20_AlPP . module:Wi20_AlPP schema:courseMode "jedes Wintersemester" ; schema:instructor thbfbim:jochen-heinsohn ; schema:identifier "AlPP Wi20" . </v>
      </c>
    </row>
    <row r="21" spans="1:12" x14ac:dyDescent="0.35">
      <c r="A21" s="11" t="str">
        <f t="shared" si="1"/>
        <v>module:CoAn</v>
      </c>
      <c r="B21" s="4" t="s">
        <v>443</v>
      </c>
      <c r="C21" s="4" t="s">
        <v>790</v>
      </c>
      <c r="D21" s="18" t="s">
        <v>785</v>
      </c>
      <c r="E21" s="18" t="str">
        <f t="shared" si="2"/>
        <v>module:Wi20_CoAn</v>
      </c>
      <c r="F21" s="13" t="s">
        <v>725</v>
      </c>
      <c r="G21" s="18" t="str">
        <f t="shared" si="3"/>
        <v>CoAn Wi20</v>
      </c>
      <c r="H21" s="22" t="s">
        <v>715</v>
      </c>
      <c r="K21" t="str">
        <f t="shared" si="0"/>
        <v>thbfbim:stefan-kim ;</v>
      </c>
      <c r="L21" t="str">
        <f t="shared" si="4"/>
        <v xml:space="preserve">module:CoAn schema:timeRequired "1 Semester" ; schema:hasCourseInstance module:Wi20_CoAn . module:Wi20_CoAn schema:courseMode "jedes Wintersemester" ; schema:instructor thbfbim:stefan-kim ; schema:identifier "CoAn Wi20" . </v>
      </c>
    </row>
    <row r="22" spans="1:12" x14ac:dyDescent="0.35">
      <c r="A22" s="11" t="str">
        <f t="shared" si="1"/>
        <v>module:DVML</v>
      </c>
      <c r="B22" s="4" t="s">
        <v>439</v>
      </c>
      <c r="C22" s="4" t="s">
        <v>790</v>
      </c>
      <c r="D22" s="18" t="s">
        <v>785</v>
      </c>
      <c r="E22" s="18" t="str">
        <f t="shared" si="2"/>
        <v>module:Wi20_DVML</v>
      </c>
      <c r="F22" s="13" t="s">
        <v>725</v>
      </c>
      <c r="G22" s="18" t="str">
        <f t="shared" si="3"/>
        <v>DVML Wi20</v>
      </c>
      <c r="H22" s="22" t="s">
        <v>716</v>
      </c>
      <c r="I22" t="s">
        <v>797</v>
      </c>
      <c r="K22" t="str">
        <f t="shared" si="0"/>
        <v>thbfbim:thomas-schrader, thbfbim:katja-orlowski ;</v>
      </c>
      <c r="L22" t="str">
        <f t="shared" si="4"/>
        <v xml:space="preserve">module:DVML schema:timeRequired "1 Semester" ; schema:hasCourseInstance module:Wi20_DVML . module:Wi20_DVML schema:courseMode "jedes Wintersemester" ; schema:instructor thbfbim:thomas-schrader, thbfbim:katja-orlowski ; schema:identifier "DVML Wi20" . </v>
      </c>
    </row>
    <row r="23" spans="1:12" x14ac:dyDescent="0.35">
      <c r="A23" s="11" t="str">
        <f t="shared" si="1"/>
        <v>module:EfML</v>
      </c>
      <c r="B23" s="4" t="s">
        <v>431</v>
      </c>
      <c r="C23" s="4" t="s">
        <v>790</v>
      </c>
      <c r="D23" s="18" t="s">
        <v>785</v>
      </c>
      <c r="E23" s="18" t="str">
        <f t="shared" si="2"/>
        <v>module:Wi20_EfML</v>
      </c>
      <c r="F23" s="13" t="s">
        <v>725</v>
      </c>
      <c r="G23" s="18" t="str">
        <f t="shared" si="3"/>
        <v>EfML Wi20</v>
      </c>
      <c r="H23" s="22" t="s">
        <v>712</v>
      </c>
      <c r="I23" t="s">
        <v>716</v>
      </c>
      <c r="K23" t="str">
        <f t="shared" si="0"/>
        <v>thbfbim:harald-loose, thbfbim:thomas-schrader ;</v>
      </c>
      <c r="L23" t="str">
        <f t="shared" si="4"/>
        <v xml:space="preserve">module:EfML schema:timeRequired "1 Semester" ; schema:hasCourseInstance module:Wi20_EfML . module:Wi20_EfML schema:courseMode "jedes Wintersemester" ; schema:instructor thbfbim:harald-loose, thbfbim:thomas-schrader ; schema:identifier "EfML Wi20" . </v>
      </c>
    </row>
    <row r="24" spans="1:12" x14ac:dyDescent="0.35">
      <c r="A24" s="11" t="str">
        <f t="shared" si="1"/>
        <v>module:GlAV</v>
      </c>
      <c r="B24" s="4" t="s">
        <v>303</v>
      </c>
      <c r="C24" s="4" t="s">
        <v>790</v>
      </c>
      <c r="D24" s="18" t="s">
        <v>785</v>
      </c>
      <c r="E24" s="18" t="str">
        <f t="shared" si="2"/>
        <v>module:Wi20_GlAV</v>
      </c>
      <c r="F24" s="13" t="s">
        <v>725</v>
      </c>
      <c r="G24" s="18" t="str">
        <f t="shared" si="3"/>
        <v>GlAV Wi20</v>
      </c>
      <c r="H24" s="22" t="s">
        <v>709</v>
      </c>
      <c r="K24" t="str">
        <f t="shared" si="0"/>
        <v>thbfbim:alexander-urban ;</v>
      </c>
      <c r="L24" t="str">
        <f t="shared" si="4"/>
        <v xml:space="preserve">module:GlAV schema:timeRequired "1 Semester" ; schema:hasCourseInstance module:Wi20_GlAV . module:Wi20_GlAV schema:courseMode "jedes Wintersemester" ; schema:instructor thbfbim:alexander-urban ; schema:identifier "GlAV Wi20" . </v>
      </c>
    </row>
    <row r="25" spans="1:12" x14ac:dyDescent="0.35">
      <c r="A25" s="11" t="str">
        <f t="shared" si="1"/>
        <v>module:GlCC</v>
      </c>
      <c r="B25" s="4" t="s">
        <v>416</v>
      </c>
      <c r="C25" s="4" t="s">
        <v>790</v>
      </c>
      <c r="D25" s="18" t="s">
        <v>785</v>
      </c>
      <c r="E25" s="18" t="str">
        <f t="shared" si="2"/>
        <v>module:Wi20_GlCC</v>
      </c>
      <c r="F25" s="13" t="s">
        <v>725</v>
      </c>
      <c r="G25" s="18" t="str">
        <f t="shared" si="3"/>
        <v>GlCC Wi20</v>
      </c>
      <c r="H25" s="22" t="s">
        <v>718</v>
      </c>
      <c r="K25" t="str">
        <f t="shared" si="0"/>
        <v>thbfbim:thomas-preuss ;</v>
      </c>
      <c r="L25" t="str">
        <f t="shared" si="4"/>
        <v xml:space="preserve">module:GlCC schema:timeRequired "1 Semester" ; schema:hasCourseInstance module:Wi20_GlCC . module:Wi20_GlCC schema:courseMode "jedes Wintersemester" ; schema:instructor thbfbim:thomas-preuss ; schema:identifier "GlCC Wi20" . </v>
      </c>
    </row>
    <row r="26" spans="1:12" x14ac:dyDescent="0.35">
      <c r="A26" s="11" t="str">
        <f t="shared" si="1"/>
        <v>module:HuCI</v>
      </c>
      <c r="B26" s="4" t="s">
        <v>409</v>
      </c>
      <c r="C26" s="4" t="s">
        <v>790</v>
      </c>
      <c r="D26" s="18" t="s">
        <v>785</v>
      </c>
      <c r="E26" s="18" t="str">
        <f t="shared" si="2"/>
        <v>module:Wi20_HuCI</v>
      </c>
      <c r="F26" s="13" t="s">
        <v>725</v>
      </c>
      <c r="G26" s="18" t="str">
        <f t="shared" si="3"/>
        <v>HuCI Wi20</v>
      </c>
      <c r="H26" s="22" t="s">
        <v>719</v>
      </c>
      <c r="K26" t="str">
        <f t="shared" si="0"/>
        <v>thbfbim:martin-christof-kindsmueller ;</v>
      </c>
      <c r="L26" t="str">
        <f t="shared" si="4"/>
        <v xml:space="preserve">module:HuCI schema:timeRequired "1 Semester" ; schema:hasCourseInstance module:Wi20_HuCI . module:Wi20_HuCI schema:courseMode "jedes Wintersemester" ; schema:instructor thbfbim:martin-christof-kindsmueller ; schema:identifier "HuCI Wi20" . </v>
      </c>
    </row>
    <row r="27" spans="1:12" x14ac:dyDescent="0.35">
      <c r="A27" s="11" t="str">
        <f t="shared" si="1"/>
        <v>module:MiCT</v>
      </c>
      <c r="B27" s="4" t="s">
        <v>401</v>
      </c>
      <c r="C27" s="4" t="s">
        <v>790</v>
      </c>
      <c r="D27" s="18" t="s">
        <v>785</v>
      </c>
      <c r="E27" s="18" t="str">
        <f t="shared" si="2"/>
        <v>module:Wi20_MiCT</v>
      </c>
      <c r="F27" s="13" t="s">
        <v>725</v>
      </c>
      <c r="G27" s="18" t="str">
        <f t="shared" si="3"/>
        <v>MiCT Wi20</v>
      </c>
      <c r="H27" s="22" t="s">
        <v>706</v>
      </c>
      <c r="I27" t="s">
        <v>708</v>
      </c>
      <c r="K27" t="str">
        <f t="shared" si="0"/>
        <v>thbfbim:gerald-kell, thbfbim:karl-heinz-jaenicke ;</v>
      </c>
      <c r="L27" t="str">
        <f t="shared" si="4"/>
        <v xml:space="preserve">module:MiCT schema:timeRequired "1 Semester" ; schema:hasCourseInstance module:Wi20_MiCT . module:Wi20_MiCT schema:courseMode "jedes Wintersemester" ; schema:instructor thbfbim:gerald-kell, thbfbim:karl-heinz-jaenicke ; schema:identifier "MiCT Wi20" . </v>
      </c>
    </row>
    <row r="28" spans="1:12" x14ac:dyDescent="0.35">
      <c r="A28" s="11" t="str">
        <f t="shared" si="1"/>
        <v>module:MiPr</v>
      </c>
      <c r="B28" s="4" t="s">
        <v>394</v>
      </c>
      <c r="C28" s="4" t="s">
        <v>790</v>
      </c>
      <c r="D28" s="18" t="s">
        <v>785</v>
      </c>
      <c r="E28" s="18" t="str">
        <f t="shared" si="2"/>
        <v>module:Wi20_MiPr</v>
      </c>
      <c r="F28" s="13" t="s">
        <v>725</v>
      </c>
      <c r="G28" s="18" t="str">
        <f t="shared" si="3"/>
        <v>MiPr Wi20</v>
      </c>
      <c r="H28" s="22" t="s">
        <v>708</v>
      </c>
      <c r="I28" t="s">
        <v>706</v>
      </c>
      <c r="K28" t="str">
        <f t="shared" si="0"/>
        <v>thbfbim:karl-heinz-jaenicke, thbfbim:gerald-kell ;</v>
      </c>
      <c r="L28" t="str">
        <f t="shared" si="4"/>
        <v xml:space="preserve">module:MiPr schema:timeRequired "1 Semester" ; schema:hasCourseInstance module:Wi20_MiPr . module:Wi20_MiPr schema:courseMode "jedes Wintersemester" ; schema:instructor thbfbim:karl-heinz-jaenicke, thbfbim:gerald-kell ; schema:identifier "MiPr Wi20" . </v>
      </c>
    </row>
    <row r="29" spans="1:12" x14ac:dyDescent="0.35">
      <c r="A29" s="11" t="str">
        <f t="shared" si="1"/>
        <v>module:OpAl</v>
      </c>
      <c r="B29" s="4" t="s">
        <v>387</v>
      </c>
      <c r="C29" s="4" t="s">
        <v>790</v>
      </c>
      <c r="D29" s="18" t="s">
        <v>785</v>
      </c>
      <c r="E29" s="18" t="str">
        <f t="shared" si="2"/>
        <v>module:Wi20_OpAl</v>
      </c>
      <c r="F29" s="13" t="s">
        <v>725</v>
      </c>
      <c r="G29" s="18" t="str">
        <f t="shared" si="3"/>
        <v>OpAl Wi20</v>
      </c>
      <c r="H29" s="22" t="s">
        <v>720</v>
      </c>
      <c r="K29" t="str">
        <f t="shared" si="0"/>
        <v>thbfbim:ulrich-baum ;</v>
      </c>
      <c r="L29" t="str">
        <f t="shared" si="4"/>
        <v xml:space="preserve">module:OpAl schema:timeRequired "1 Semester" ; schema:hasCourseInstance module:Wi20_OpAl . module:Wi20_OpAl schema:courseMode "jedes Wintersemester" ; schema:instructor thbfbim:ulrich-baum ; schema:identifier "OpAl Wi20" . </v>
      </c>
    </row>
    <row r="30" spans="1:12" x14ac:dyDescent="0.35">
      <c r="A30" s="11" t="str">
        <f t="shared" si="1"/>
        <v>module:KoPr</v>
      </c>
      <c r="B30" s="4" t="s">
        <v>378</v>
      </c>
      <c r="C30" s="4" t="s">
        <v>790</v>
      </c>
      <c r="D30" s="18" t="s">
        <v>786</v>
      </c>
      <c r="E30" s="18" t="str">
        <f t="shared" si="2"/>
        <v>module:So20_KoPr</v>
      </c>
      <c r="F30" s="13" t="s">
        <v>725</v>
      </c>
      <c r="G30" s="18" t="str">
        <f t="shared" si="3"/>
        <v>KoPr So20</v>
      </c>
      <c r="H30" s="22" t="s">
        <v>798</v>
      </c>
      <c r="K30" t="str">
        <f t="shared" si="0"/>
        <v>thbfbim:alle-lehrenden-des-fbi ;</v>
      </c>
      <c r="L30" t="str">
        <f t="shared" si="4"/>
        <v xml:space="preserve">module:KoPr schema:timeRequired "1 Semester" ; schema:hasCourseInstance module:So20_KoPr . module:So20_KoPr schema:courseMode "jedes Sommersemester" ; schema:instructor thbfbim:alle-lehrenden-des-fbi ; schema:identifier "KoPr So20" . </v>
      </c>
    </row>
    <row r="31" spans="1:12" x14ac:dyDescent="0.35">
      <c r="A31" s="11" t="str">
        <f t="shared" si="1"/>
        <v>module:SEIK</v>
      </c>
      <c r="B31" s="4" t="s">
        <v>367</v>
      </c>
      <c r="C31" s="4" t="s">
        <v>790</v>
      </c>
      <c r="D31" s="18" t="s">
        <v>786</v>
      </c>
      <c r="E31" s="18" t="str">
        <f t="shared" si="2"/>
        <v>module:So20_SEIK</v>
      </c>
      <c r="F31" s="13" t="s">
        <v>725</v>
      </c>
      <c r="G31" s="18" t="str">
        <f t="shared" si="3"/>
        <v>SEIK So20</v>
      </c>
      <c r="H31" s="22" t="s">
        <v>710</v>
      </c>
      <c r="I31" t="s">
        <v>705</v>
      </c>
      <c r="K31" t="str">
        <f t="shared" si="0"/>
        <v>thbfbim:susanne-busse, thbfbim:gabriele-schmidt ;</v>
      </c>
      <c r="L31" t="str">
        <f t="shared" si="4"/>
        <v xml:space="preserve">module:SEIK schema:timeRequired "1 Semester" ; schema:hasCourseInstance module:So20_SEIK . module:So20_SEIK schema:courseMode "jedes Sommersemester" ; schema:instructor thbfbim:susanne-busse, thbfbim:gabriele-schmidt ; schema:identifier "SEIK So20" . </v>
      </c>
    </row>
    <row r="32" spans="1:12" x14ac:dyDescent="0.35">
      <c r="A32" s="11" t="str">
        <f t="shared" si="1"/>
        <v>module:AKrG</v>
      </c>
      <c r="B32" s="4" t="s">
        <v>360</v>
      </c>
      <c r="C32" s="4" t="s">
        <v>790</v>
      </c>
      <c r="D32" s="18" t="s">
        <v>786</v>
      </c>
      <c r="E32" s="18" t="str">
        <f t="shared" si="2"/>
        <v>module:So20_AKrG</v>
      </c>
      <c r="F32" s="13" t="s">
        <v>725</v>
      </c>
      <c r="G32" s="18" t="str">
        <f t="shared" si="3"/>
        <v>AKrG So20</v>
      </c>
      <c r="H32" s="22" t="s">
        <v>720</v>
      </c>
      <c r="K32" t="str">
        <f t="shared" si="0"/>
        <v>thbfbim:ulrich-baum ;</v>
      </c>
      <c r="L32" t="str">
        <f t="shared" si="4"/>
        <v xml:space="preserve">module:AKrG schema:timeRequired "1 Semester" ; schema:hasCourseInstance module:So20_AKrG . module:So20_AKrG schema:courseMode "jedes Sommersemester" ; schema:instructor thbfbim:ulrich-baum ; schema:identifier "AKrG So20" . </v>
      </c>
    </row>
    <row r="33" spans="1:12" x14ac:dyDescent="0.35">
      <c r="A33" s="11" t="str">
        <f t="shared" si="1"/>
        <v>module:BITS</v>
      </c>
      <c r="B33" s="4" t="s">
        <v>350</v>
      </c>
      <c r="C33" s="4" t="s">
        <v>790</v>
      </c>
      <c r="D33" s="18" t="s">
        <v>786</v>
      </c>
      <c r="E33" s="18" t="str">
        <f t="shared" si="2"/>
        <v>module:So20_BITS</v>
      </c>
      <c r="F33" s="13" t="s">
        <v>725</v>
      </c>
      <c r="G33" s="18" t="str">
        <f t="shared" si="3"/>
        <v>BITS So20</v>
      </c>
      <c r="H33" s="22" t="s">
        <v>713</v>
      </c>
      <c r="K33" t="str">
        <f t="shared" si="0"/>
        <v>thbfbim:claus-vielhauer ;</v>
      </c>
      <c r="L33" t="str">
        <f t="shared" si="4"/>
        <v xml:space="preserve">module:BITS schema:timeRequired "1 Semester" ; schema:hasCourseInstance module:So20_BITS . module:So20_BITS schema:courseMode "jedes Sommersemester" ; schema:instructor thbfbim:claus-vielhauer ; schema:identifier "BITS So20" . </v>
      </c>
    </row>
    <row r="34" spans="1:12" x14ac:dyDescent="0.35">
      <c r="A34" s="11" t="str">
        <f t="shared" si="1"/>
        <v>module:CoGr</v>
      </c>
      <c r="B34" s="4" t="s">
        <v>342</v>
      </c>
      <c r="C34" s="4" t="s">
        <v>790</v>
      </c>
      <c r="D34" s="18" t="s">
        <v>786</v>
      </c>
      <c r="E34" s="18" t="str">
        <f t="shared" si="2"/>
        <v>module:So20_CoGr</v>
      </c>
      <c r="F34" s="13" t="s">
        <v>725</v>
      </c>
      <c r="G34" s="18" t="str">
        <f t="shared" si="3"/>
        <v>CoGr So20</v>
      </c>
      <c r="H34" s="22" t="s">
        <v>703</v>
      </c>
      <c r="I34" t="s">
        <v>702</v>
      </c>
      <c r="K34" t="str">
        <f t="shared" si="0"/>
        <v>thbfbim:reiner-creutzburg, thbfbim:rolf-socher ;</v>
      </c>
      <c r="L34" t="str">
        <f t="shared" si="4"/>
        <v xml:space="preserve">module:CoGr schema:timeRequired "1 Semester" ; schema:hasCourseInstance module:So20_CoGr . module:So20_CoGr schema:courseMode "jedes Sommersemester" ; schema:instructor thbfbim:reiner-creutzburg, thbfbim:rolf-socher ; schema:identifier "CoGr So20" . </v>
      </c>
    </row>
    <row r="35" spans="1:12" x14ac:dyDescent="0.35">
      <c r="A35" s="11" t="str">
        <f t="shared" si="1"/>
        <v>module:CNPr</v>
      </c>
      <c r="B35" s="4" t="s">
        <v>333</v>
      </c>
      <c r="C35" s="4" t="s">
        <v>790</v>
      </c>
      <c r="D35" s="18" t="s">
        <v>786</v>
      </c>
      <c r="E35" s="18" t="str">
        <f t="shared" si="2"/>
        <v>module:So20_CNPr</v>
      </c>
      <c r="F35" s="13" t="s">
        <v>725</v>
      </c>
      <c r="G35" s="18" t="str">
        <f t="shared" si="3"/>
        <v>CNPr So20</v>
      </c>
      <c r="H35" s="22" t="s">
        <v>712</v>
      </c>
      <c r="K35" t="str">
        <f t="shared" si="0"/>
        <v>thbfbim:harald-loose ;</v>
      </c>
      <c r="L35" t="str">
        <f t="shared" si="4"/>
        <v xml:space="preserve">module:CNPr schema:timeRequired "1 Semester" ; schema:hasCourseInstance module:So20_CNPr . module:So20_CNPr schema:courseMode "jedes Sommersemester" ; schema:instructor thbfbim:harald-loose ; schema:identifier "CNPr So20" . </v>
      </c>
    </row>
    <row r="36" spans="1:12" x14ac:dyDescent="0.35">
      <c r="A36" s="11" t="str">
        <f t="shared" si="1"/>
        <v>module:DBPr</v>
      </c>
      <c r="B36" s="4" t="s">
        <v>326</v>
      </c>
      <c r="C36" s="4" t="s">
        <v>790</v>
      </c>
      <c r="D36" s="18" t="s">
        <v>786</v>
      </c>
      <c r="E36" s="18" t="str">
        <f t="shared" si="2"/>
        <v>module:So20_DBPr</v>
      </c>
      <c r="F36" s="13" t="s">
        <v>725</v>
      </c>
      <c r="G36" s="18" t="str">
        <f t="shared" si="3"/>
        <v>DBPr So20</v>
      </c>
      <c r="H36" s="22" t="s">
        <v>710</v>
      </c>
      <c r="K36" t="str">
        <f t="shared" si="0"/>
        <v>thbfbim:susanne-busse ;</v>
      </c>
      <c r="L36" t="str">
        <f t="shared" si="4"/>
        <v xml:space="preserve">module:DBPr schema:timeRequired "1 Semester" ; schema:hasCourseInstance module:So20_DBPr . module:So20_DBPr schema:courseMode "jedes Sommersemester" ; schema:instructor thbfbim:susanne-busse ; schema:identifier "DBPr So20" . </v>
      </c>
    </row>
    <row r="37" spans="1:12" x14ac:dyDescent="0.35">
      <c r="A37" s="11" t="str">
        <f t="shared" si="1"/>
        <v>module:DaVi</v>
      </c>
      <c r="B37" s="4" t="s">
        <v>318</v>
      </c>
      <c r="C37" s="4" t="s">
        <v>790</v>
      </c>
      <c r="D37" s="18" t="s">
        <v>786</v>
      </c>
      <c r="E37" s="18" t="str">
        <f t="shared" si="2"/>
        <v>module:So20_DaVi</v>
      </c>
      <c r="F37" s="13" t="s">
        <v>725</v>
      </c>
      <c r="G37" s="18" t="str">
        <f t="shared" si="3"/>
        <v>DaVi So20</v>
      </c>
      <c r="H37" s="22" t="s">
        <v>722</v>
      </c>
      <c r="K37" t="str">
        <f t="shared" si="0"/>
        <v>thbfbim:sven-buchholz ;</v>
      </c>
      <c r="L37" t="str">
        <f t="shared" si="4"/>
        <v xml:space="preserve">module:DaVi schema:timeRequired "1 Semester" ; schema:hasCourseInstance module:So20_DaVi . module:So20_DaVi schema:courseMode "jedes Sommersemester" ; schema:instructor thbfbim:sven-buchholz ; schema:identifier "DaVi So20" . </v>
      </c>
    </row>
    <row r="38" spans="1:12" x14ac:dyDescent="0.35">
      <c r="A38" s="11" t="str">
        <f t="shared" si="1"/>
        <v>module:DSBV</v>
      </c>
      <c r="B38" s="4" t="s">
        <v>311</v>
      </c>
      <c r="C38" s="4" t="s">
        <v>790</v>
      </c>
      <c r="D38" s="18" t="s">
        <v>786</v>
      </c>
      <c r="E38" s="18" t="str">
        <f t="shared" si="2"/>
        <v>module:So20_DSBV</v>
      </c>
      <c r="F38" s="13" t="s">
        <v>725</v>
      </c>
      <c r="G38" s="18" t="str">
        <f t="shared" si="3"/>
        <v>DSBV So20</v>
      </c>
      <c r="H38" s="22" t="s">
        <v>712</v>
      </c>
      <c r="K38" t="str">
        <f t="shared" si="0"/>
        <v>thbfbim:harald-loose ;</v>
      </c>
      <c r="L38" t="str">
        <f t="shared" si="4"/>
        <v xml:space="preserve">module:DSBV schema:timeRequired "1 Semester" ; schema:hasCourseInstance module:So20_DSBV . module:So20_DSBV schema:courseMode "jedes Sommersemester" ; schema:instructor thbfbim:harald-loose ; schema:identifier "DSBV So20" . </v>
      </c>
    </row>
    <row r="39" spans="1:12" x14ac:dyDescent="0.35">
      <c r="A39" s="11" t="str">
        <f t="shared" si="1"/>
        <v>module:DiFi</v>
      </c>
      <c r="B39" s="4" t="s">
        <v>304</v>
      </c>
      <c r="C39" s="4" t="s">
        <v>790</v>
      </c>
      <c r="D39" s="18" t="s">
        <v>786</v>
      </c>
      <c r="E39" s="18" t="str">
        <f t="shared" si="2"/>
        <v>module:So20_DiFi</v>
      </c>
      <c r="F39" s="13" t="s">
        <v>725</v>
      </c>
      <c r="G39" s="18" t="str">
        <f t="shared" si="3"/>
        <v>DiFi So20</v>
      </c>
      <c r="H39" s="22" t="s">
        <v>717</v>
      </c>
      <c r="K39" t="str">
        <f t="shared" si="0"/>
        <v>thbfbim:eberhard-hasche ;</v>
      </c>
      <c r="L39" t="str">
        <f t="shared" si="4"/>
        <v xml:space="preserve">module:DiFi schema:timeRequired "1 Semester" ; schema:hasCourseInstance module:So20_DiFi . module:So20_DiFi schema:courseMode "jedes Sommersemester" ; schema:instructor thbfbim:eberhard-hasche ; schema:identifier "DiFi So20" . </v>
      </c>
    </row>
    <row r="40" spans="1:12" x14ac:dyDescent="0.35">
      <c r="A40" s="11" t="str">
        <f t="shared" si="1"/>
        <v>module:GlWV</v>
      </c>
      <c r="B40" s="4" t="s">
        <v>297</v>
      </c>
      <c r="C40" s="4" t="s">
        <v>790</v>
      </c>
      <c r="D40" s="18" t="s">
        <v>786</v>
      </c>
      <c r="E40" s="18" t="str">
        <f t="shared" si="2"/>
        <v>module:So20_GlWV</v>
      </c>
      <c r="F40" s="13" t="s">
        <v>725</v>
      </c>
      <c r="G40" s="18" t="str">
        <f t="shared" si="3"/>
        <v>GlWV So20</v>
      </c>
      <c r="H40" s="22" t="s">
        <v>714</v>
      </c>
      <c r="I40" t="s">
        <v>799</v>
      </c>
      <c r="K40" t="str">
        <f t="shared" si="0"/>
        <v>thbfbim:jochen-heinsohn, thbfbim:ingo-boersch ;</v>
      </c>
      <c r="L40" t="str">
        <f t="shared" si="4"/>
        <v xml:space="preserve">module:GlWV schema:timeRequired "1 Semester" ; schema:hasCourseInstance module:So20_GlWV . module:So20_GlWV schema:courseMode "jedes Sommersemester" ; schema:instructor thbfbim:jochen-heinsohn, thbfbim:ingo-boersch ; schema:identifier "GlWV So20" . </v>
      </c>
    </row>
    <row r="41" spans="1:12" x14ac:dyDescent="0.35">
      <c r="A41" s="11" t="str">
        <f t="shared" si="1"/>
        <v>module:GlIM</v>
      </c>
      <c r="B41" s="4" t="s">
        <v>291</v>
      </c>
      <c r="C41" s="4" t="s">
        <v>790</v>
      </c>
      <c r="D41" s="18" t="s">
        <v>786</v>
      </c>
      <c r="E41" s="18" t="str">
        <f t="shared" si="2"/>
        <v>module:So20_GlIM</v>
      </c>
      <c r="F41" s="13" t="s">
        <v>725</v>
      </c>
      <c r="G41" s="18" t="str">
        <f t="shared" si="3"/>
        <v>GlIM So20</v>
      </c>
      <c r="H41" s="22" t="s">
        <v>717</v>
      </c>
      <c r="I41" t="s">
        <v>715</v>
      </c>
      <c r="J41" t="s">
        <v>709</v>
      </c>
      <c r="K41" t="str">
        <f t="shared" si="0"/>
        <v>thbfbim:eberhard-hasche, thbfbim:stefan-kim, thbfbim:alexander-urban ;</v>
      </c>
      <c r="L41" t="str">
        <f t="shared" si="4"/>
        <v xml:space="preserve">module:GlIM schema:timeRequired "1 Semester" ; schema:hasCourseInstance module:So20_GlIM . module:So20_GlIM schema:courseMode "jedes Sommersemester" ; schema:instructor thbfbim:eberhard-hasche, thbfbim:stefan-kim, thbfbim:alexander-urban ; schema:identifier "GlIM So20" . </v>
      </c>
    </row>
    <row r="42" spans="1:12" x14ac:dyDescent="0.35">
      <c r="A42" s="11" t="str">
        <f t="shared" si="1"/>
        <v>module:InMC</v>
      </c>
      <c r="B42" s="4" t="s">
        <v>285</v>
      </c>
      <c r="C42" s="4" t="s">
        <v>790</v>
      </c>
      <c r="D42" s="18" t="s">
        <v>786</v>
      </c>
      <c r="E42" s="18" t="str">
        <f t="shared" si="2"/>
        <v>module:So20_InMC</v>
      </c>
      <c r="F42" s="13" t="s">
        <v>725</v>
      </c>
      <c r="G42" s="18" t="str">
        <f t="shared" si="3"/>
        <v>InMC So20</v>
      </c>
      <c r="H42" s="22" t="s">
        <v>709</v>
      </c>
      <c r="I42" t="s">
        <v>715</v>
      </c>
      <c r="K42" t="str">
        <f t="shared" si="0"/>
        <v>thbfbim:alexander-urban, thbfbim:stefan-kim ;</v>
      </c>
      <c r="L42" t="str">
        <f t="shared" si="4"/>
        <v xml:space="preserve">module:InMC schema:timeRequired "1 Semester" ; schema:hasCourseInstance module:So20_InMC . module:So20_InMC schema:courseMode "jedes Sommersemester" ; schema:instructor thbfbim:alexander-urban, thbfbim:stefan-kim ; schema:identifier "InMC So20" . </v>
      </c>
    </row>
    <row r="43" spans="1:12" x14ac:dyDescent="0.35">
      <c r="A43" s="11" t="str">
        <f t="shared" si="1"/>
        <v>module:JETA</v>
      </c>
      <c r="B43" s="4" t="s">
        <v>277</v>
      </c>
      <c r="C43" s="4" t="s">
        <v>790</v>
      </c>
      <c r="D43" s="18" t="s">
        <v>786</v>
      </c>
      <c r="E43" s="18" t="str">
        <f t="shared" si="2"/>
        <v>module:So20_JETA</v>
      </c>
      <c r="F43" s="13" t="s">
        <v>725</v>
      </c>
      <c r="G43" s="18" t="str">
        <f t="shared" si="3"/>
        <v>JETA So20</v>
      </c>
      <c r="H43" s="22" t="s">
        <v>711</v>
      </c>
      <c r="K43" t="str">
        <f t="shared" si="0"/>
        <v>thbfbim:martin-schaffoener ;</v>
      </c>
      <c r="L43" t="str">
        <f t="shared" si="4"/>
        <v xml:space="preserve">module:JETA schema:timeRequired "1 Semester" ; schema:hasCourseInstance module:So20_JETA . module:So20_JETA schema:courseMode "jedes Sommersemester" ; schema:instructor thbfbim:martin-schaffoener ; schema:identifier "JETA So20" . </v>
      </c>
    </row>
    <row r="44" spans="1:12" x14ac:dyDescent="0.35">
      <c r="A44" s="11" t="str">
        <f t="shared" si="1"/>
        <v>module:MOPr</v>
      </c>
      <c r="B44" s="4" t="s">
        <v>272</v>
      </c>
      <c r="C44" s="4" t="s">
        <v>790</v>
      </c>
      <c r="D44" s="18" t="s">
        <v>786</v>
      </c>
      <c r="E44" s="18" t="str">
        <f t="shared" si="2"/>
        <v>module:So20_MOPr</v>
      </c>
      <c r="F44" s="13" t="s">
        <v>725</v>
      </c>
      <c r="G44" s="18" t="str">
        <f t="shared" si="3"/>
        <v>MOPr So20</v>
      </c>
      <c r="H44" s="22" t="s">
        <v>708</v>
      </c>
      <c r="I44" t="s">
        <v>706</v>
      </c>
      <c r="K44" t="str">
        <f t="shared" si="0"/>
        <v>thbfbim:karl-heinz-jaenicke, thbfbim:gerald-kell ;</v>
      </c>
      <c r="L44" t="str">
        <f t="shared" si="4"/>
        <v xml:space="preserve">module:MOPr schema:timeRequired "1 Semester" ; schema:hasCourseInstance module:So20_MOPr . module:So20_MOPr schema:courseMode "jedes Sommersemester" ; schema:instructor thbfbim:karl-heinz-jaenicke, thbfbim:gerald-kell ; schema:identifier "MOPr So20" . </v>
      </c>
    </row>
    <row r="45" spans="1:12" x14ac:dyDescent="0.35">
      <c r="A45" s="11" t="str">
        <f t="shared" si="1"/>
        <v>module:MaPr</v>
      </c>
      <c r="B45" s="4" t="s">
        <v>266</v>
      </c>
      <c r="C45" s="4" t="s">
        <v>790</v>
      </c>
      <c r="D45" s="18" t="s">
        <v>786</v>
      </c>
      <c r="E45" s="18" t="str">
        <f t="shared" si="2"/>
        <v>module:So20_MaPr</v>
      </c>
      <c r="F45" s="13" t="s">
        <v>725</v>
      </c>
      <c r="G45" s="18" t="str">
        <f t="shared" si="3"/>
        <v>MaPr So20</v>
      </c>
      <c r="H45" s="22" t="s">
        <v>702</v>
      </c>
      <c r="K45" t="str">
        <f t="shared" si="0"/>
        <v>thbfbim:rolf-socher ;</v>
      </c>
      <c r="L45" t="str">
        <f t="shared" si="4"/>
        <v xml:space="preserve">module:MaPr schema:timeRequired "1 Semester" ; schema:hasCourseInstance module:So20_MaPr . module:So20_MaPr schema:courseMode "jedes Sommersemester" ; schema:instructor thbfbim:rolf-socher ; schema:identifier "MaPr So20" . </v>
      </c>
    </row>
    <row r="46" spans="1:12" x14ac:dyDescent="0.35">
      <c r="A46" s="11" t="str">
        <f t="shared" si="1"/>
        <v>module:MoAS</v>
      </c>
      <c r="B46" s="4" t="s">
        <v>260</v>
      </c>
      <c r="C46" s="4" t="s">
        <v>790</v>
      </c>
      <c r="D46" s="18" t="s">
        <v>786</v>
      </c>
      <c r="E46" s="18" t="str">
        <f t="shared" si="2"/>
        <v>module:So20_MoAS</v>
      </c>
      <c r="F46" s="13" t="s">
        <v>725</v>
      </c>
      <c r="G46" s="18" t="str">
        <f t="shared" si="3"/>
        <v>MoAS So20</v>
      </c>
      <c r="H46" s="22" t="s">
        <v>711</v>
      </c>
      <c r="K46" t="str">
        <f t="shared" si="0"/>
        <v>thbfbim:martin-schaffoener ;</v>
      </c>
      <c r="L46" t="str">
        <f t="shared" si="4"/>
        <v xml:space="preserve">module:MoAS schema:timeRequired "1 Semester" ; schema:hasCourseInstance module:So20_MoAS . module:So20_MoAS schema:courseMode "jedes Sommersemester" ; schema:instructor thbfbim:martin-schaffoener ; schema:identifier "MoAS So20" . </v>
      </c>
    </row>
    <row r="47" spans="1:12" x14ac:dyDescent="0.35">
      <c r="A47" s="11" t="str">
        <f t="shared" si="1"/>
        <v>module:OOSS</v>
      </c>
      <c r="B47" s="4" t="s">
        <v>255</v>
      </c>
      <c r="C47" s="4" t="s">
        <v>790</v>
      </c>
      <c r="D47" s="18" t="s">
        <v>786</v>
      </c>
      <c r="E47" s="18" t="str">
        <f t="shared" si="2"/>
        <v>module:So20_OOSS</v>
      </c>
      <c r="F47" s="13" t="s">
        <v>725</v>
      </c>
      <c r="G47" s="18" t="str">
        <f t="shared" si="3"/>
        <v>OOSS So20</v>
      </c>
      <c r="H47" s="22" t="s">
        <v>718</v>
      </c>
      <c r="K47" t="str">
        <f t="shared" si="0"/>
        <v>thbfbim:thomas-preuss ;</v>
      </c>
      <c r="L47" t="str">
        <f t="shared" si="4"/>
        <v xml:space="preserve">module:OOSS schema:timeRequired "1 Semester" ; schema:hasCourseInstance module:So20_OOSS . module:So20_OOSS schema:courseMode "jedes Sommersemester" ; schema:instructor thbfbim:thomas-preuss ; schema:identifier "OOSS So20" . </v>
      </c>
    </row>
    <row r="48" spans="1:12" x14ac:dyDescent="0.35">
      <c r="A48" s="11" t="str">
        <f t="shared" si="1"/>
        <v>module:ReAr</v>
      </c>
      <c r="B48" s="4" t="s">
        <v>248</v>
      </c>
      <c r="C48" s="4" t="s">
        <v>790</v>
      </c>
      <c r="D48" s="18" t="s">
        <v>786</v>
      </c>
      <c r="E48" s="18" t="str">
        <f t="shared" si="2"/>
        <v>module:So20_ReAr</v>
      </c>
      <c r="F48" s="13" t="s">
        <v>725</v>
      </c>
      <c r="G48" s="18" t="str">
        <f t="shared" si="3"/>
        <v>ReAr So20</v>
      </c>
      <c r="H48" s="22" t="s">
        <v>706</v>
      </c>
      <c r="K48" t="str">
        <f t="shared" si="0"/>
        <v>thbfbim:gerald-kell ;</v>
      </c>
      <c r="L48" t="str">
        <f t="shared" si="4"/>
        <v xml:space="preserve">module:ReAr schema:timeRequired "1 Semester" ; schema:hasCourseInstance module:So20_ReAr . module:So20_ReAr schema:courseMode "jedes Sommersemester" ; schema:instructor thbfbim:gerald-kell ; schema:identifier "ReAr So20" . </v>
      </c>
    </row>
    <row r="49" spans="1:12" x14ac:dyDescent="0.35">
      <c r="A49" s="11" t="str">
        <f t="shared" si="1"/>
        <v>module:ScMD</v>
      </c>
      <c r="B49" s="4" t="s">
        <v>241</v>
      </c>
      <c r="C49" s="4" t="s">
        <v>790</v>
      </c>
      <c r="D49" s="18" t="s">
        <v>786</v>
      </c>
      <c r="E49" s="18" t="str">
        <f t="shared" si="2"/>
        <v>module:So20_ScMD</v>
      </c>
      <c r="F49" s="13" t="s">
        <v>725</v>
      </c>
      <c r="G49" s="18" t="str">
        <f t="shared" si="3"/>
        <v>ScMD So20</v>
      </c>
      <c r="H49" s="22" t="s">
        <v>709</v>
      </c>
      <c r="I49" t="s">
        <v>715</v>
      </c>
      <c r="K49" t="str">
        <f t="shared" si="0"/>
        <v>thbfbim:alexander-urban, thbfbim:stefan-kim ;</v>
      </c>
      <c r="L49" t="str">
        <f t="shared" si="4"/>
        <v xml:space="preserve">module:ScMD schema:timeRequired "1 Semester" ; schema:hasCourseInstance module:So20_ScMD . module:So20_ScMD schema:courseMode "jedes Sommersemester" ; schema:instructor thbfbim:alexander-urban, thbfbim:stefan-kim ; schema:identifier "ScMD So20" . </v>
      </c>
    </row>
    <row r="50" spans="1:12" x14ac:dyDescent="0.35">
      <c r="A50" s="11" t="str">
        <f t="shared" si="1"/>
        <v>module:SMVS</v>
      </c>
      <c r="B50" s="4" t="s">
        <v>235</v>
      </c>
      <c r="C50" s="4" t="s">
        <v>790</v>
      </c>
      <c r="D50" s="18" t="s">
        <v>786</v>
      </c>
      <c r="E50" s="18" t="str">
        <f t="shared" si="2"/>
        <v>module:So20_SMVS</v>
      </c>
      <c r="F50" s="13" t="s">
        <v>725</v>
      </c>
      <c r="G50" s="18" t="str">
        <f t="shared" si="3"/>
        <v>SMVS So20</v>
      </c>
      <c r="H50" s="22" t="s">
        <v>713</v>
      </c>
      <c r="K50" t="str">
        <f t="shared" si="0"/>
        <v>thbfbim:claus-vielhauer ;</v>
      </c>
      <c r="L50" t="str">
        <f t="shared" si="4"/>
        <v xml:space="preserve">module:SMVS schema:timeRequired "1 Semester" ; schema:hasCourseInstance module:So20_SMVS . module:So20_SMVS schema:courseMode "jedes Sommersemester" ; schema:instructor thbfbim:claus-vielhauer ; schema:identifier "SMVS So20" . </v>
      </c>
    </row>
    <row r="51" spans="1:12" x14ac:dyDescent="0.35">
      <c r="A51" s="11" t="str">
        <f t="shared" si="1"/>
        <v>module:SG3C</v>
      </c>
      <c r="B51" s="4" t="s">
        <v>225</v>
      </c>
      <c r="C51" s="4" t="s">
        <v>790</v>
      </c>
      <c r="D51" s="18" t="s">
        <v>786</v>
      </c>
      <c r="E51" s="18" t="str">
        <f t="shared" si="2"/>
        <v>module:So20_SG3C</v>
      </c>
      <c r="F51" s="13" t="s">
        <v>725</v>
      </c>
      <c r="G51" s="18" t="str">
        <f t="shared" si="3"/>
        <v>SG3C So20</v>
      </c>
      <c r="H51" s="22" t="s">
        <v>707</v>
      </c>
      <c r="K51" t="str">
        <f>_xlfn.CONCAT("thbfbwm:",LOWER(H51),IF(I51=""," ;",_xlfn.CONCAT(", thbfbim:",LOWER(I51),IF(J51=""," ;",_xlfn.CONCAT(", thbfbim:",LOWER(J51)," ;")))))</f>
        <v>thbfbwm:annett-kitsche ;</v>
      </c>
      <c r="L51" t="str">
        <f t="shared" si="4"/>
        <v xml:space="preserve">module:SG3C schema:timeRequired "1 Semester" ; schema:hasCourseInstance module:So20_SG3C . module:So20_SG3C schema:courseMode "jedes Sommersemester" ; schema:instructor thbfbwm:annett-kitsche ; schema:identifier "SG3C So20" . </v>
      </c>
    </row>
    <row r="52" spans="1:12" x14ac:dyDescent="0.35">
      <c r="A52" s="11" t="str">
        <f t="shared" si="1"/>
        <v>module:SG3P</v>
      </c>
      <c r="B52" s="4" t="s">
        <v>215</v>
      </c>
      <c r="C52" s="4" t="s">
        <v>790</v>
      </c>
      <c r="D52" s="18" t="s">
        <v>786</v>
      </c>
      <c r="E52" s="18" t="str">
        <f t="shared" si="2"/>
        <v>module:So20_SG3P</v>
      </c>
      <c r="F52" s="13" t="s">
        <v>725</v>
      </c>
      <c r="G52" s="18" t="str">
        <f t="shared" si="3"/>
        <v>SG3P So20</v>
      </c>
      <c r="H52" s="22" t="s">
        <v>800</v>
      </c>
      <c r="K52" t="str">
        <f>_xlfn.CONCAT("thbfbwm:",LOWER(H52),IF(I52=""," ;",_xlfn.CONCAT(", thbfbim:",LOWER(I52),IF(J52=""," ;",_xlfn.CONCAT(", thbfbim:",LOWER(J52)," ;")))))</f>
        <v>thbfbwm:andreas-johannsen ;</v>
      </c>
      <c r="L52" t="str">
        <f t="shared" si="4"/>
        <v xml:space="preserve">module:SG3P schema:timeRequired "1 Semester" ; schema:hasCourseInstance module:So20_SG3P . module:So20_SG3P schema:courseMode "jedes Sommersemester" ; schema:instructor thbfbwm:andreas-johannsen ; schema:identifier "SG3P So20" . </v>
      </c>
    </row>
    <row r="53" spans="1:12" x14ac:dyDescent="0.35">
      <c r="A53" s="11" t="str">
        <f t="shared" si="1"/>
        <v>module:SG4E</v>
      </c>
      <c r="B53" s="4" t="s">
        <v>206</v>
      </c>
      <c r="C53" s="4" t="s">
        <v>790</v>
      </c>
      <c r="D53" s="18" t="s">
        <v>786</v>
      </c>
      <c r="E53" s="18" t="str">
        <f t="shared" si="2"/>
        <v>module:So20_SG4E</v>
      </c>
      <c r="F53" s="13" t="s">
        <v>725</v>
      </c>
      <c r="G53" s="18" t="str">
        <f t="shared" si="3"/>
        <v>SG4E So20</v>
      </c>
      <c r="H53" s="22" t="s">
        <v>713</v>
      </c>
      <c r="K53" t="str">
        <f t="shared" si="0"/>
        <v>thbfbim:claus-vielhauer ;</v>
      </c>
      <c r="L53" t="str">
        <f t="shared" si="4"/>
        <v xml:space="preserve">module:SG4E schema:timeRequired "1 Semester" ; schema:hasCourseInstance module:So20_SG4E . module:So20_SG4E schema:courseMode "jedes Sommersemester" ; schema:instructor thbfbim:claus-vielhauer ; schema:identifier "SG4E So20" . </v>
      </c>
    </row>
    <row r="54" spans="1:12" x14ac:dyDescent="0.35">
      <c r="A54" s="11" t="str">
        <f t="shared" si="1"/>
        <v>module:SG4M</v>
      </c>
      <c r="B54" s="4" t="s">
        <v>197</v>
      </c>
      <c r="C54" s="4" t="s">
        <v>790</v>
      </c>
      <c r="D54" s="18" t="s">
        <v>786</v>
      </c>
      <c r="E54" s="18" t="str">
        <f t="shared" si="2"/>
        <v>module:So20_SG4M</v>
      </c>
      <c r="F54" s="13" t="s">
        <v>725</v>
      </c>
      <c r="G54" s="18" t="str">
        <f t="shared" si="3"/>
        <v>SG4M So20</v>
      </c>
      <c r="H54" s="22" t="s">
        <v>801</v>
      </c>
      <c r="I54" t="s">
        <v>802</v>
      </c>
      <c r="K54" t="str">
        <f>_xlfn.CONCAT("thbfbwm:",LOWER(H54),IF(I54=""," ;",_xlfn.CONCAT(", thbfbim:",LOWER(I54),IF(J54=""," ;",_xlfn.CONCAT(", thbfbim:",LOWER(J54)," ;")))))</f>
        <v>thbfbwm:michaela-schroeter, thbfbim:mario-toense ;</v>
      </c>
      <c r="L54" t="str">
        <f t="shared" si="4"/>
        <v xml:space="preserve">module:SG4M schema:timeRequired "1 Semester" ; schema:hasCourseInstance module:So20_SG4M . module:So20_SG4M schema:courseMode "jedes Sommersemester" ; schema:instructor thbfbwm:michaela-schroeter, thbfbim:mario-toense ; schema:identifier "SG4M So20" . </v>
      </c>
    </row>
    <row r="55" spans="1:12" x14ac:dyDescent="0.35">
      <c r="A55" s="11" t="str">
        <f t="shared" si="1"/>
        <v>module:Proj</v>
      </c>
      <c r="B55" s="4" t="s">
        <v>186</v>
      </c>
      <c r="C55" s="4" t="s">
        <v>790</v>
      </c>
      <c r="D55" s="18" t="s">
        <v>785</v>
      </c>
      <c r="E55" s="18" t="str">
        <f t="shared" si="2"/>
        <v>module:Wi20_Proj</v>
      </c>
      <c r="F55" s="13" t="s">
        <v>725</v>
      </c>
      <c r="G55" s="18" t="str">
        <f t="shared" si="3"/>
        <v>Proj Wi20</v>
      </c>
      <c r="H55" s="22" t="s">
        <v>798</v>
      </c>
      <c r="K55" t="str">
        <f t="shared" si="0"/>
        <v>thbfbim:alle-lehrenden-des-fbi ;</v>
      </c>
      <c r="L55" t="str">
        <f t="shared" si="4"/>
        <v xml:space="preserve">module:Proj schema:timeRequired "1 Semester" ; schema:hasCourseInstance module:Wi20_Proj . module:Wi20_Proj schema:courseMode "jedes Wintersemester" ; schema:instructor thbfbim:alle-lehrenden-des-fbi ; schema:identifier "Proj Wi20" . </v>
      </c>
    </row>
    <row r="56" spans="1:12" x14ac:dyDescent="0.35">
      <c r="A56" s="11" t="str">
        <f t="shared" si="1"/>
        <v>module:EiWS</v>
      </c>
      <c r="B56" s="4" t="s">
        <v>176</v>
      </c>
      <c r="C56" s="4" t="s">
        <v>790</v>
      </c>
      <c r="D56" s="18" t="s">
        <v>785</v>
      </c>
      <c r="E56" s="18" t="str">
        <f t="shared" si="2"/>
        <v>module:Wi20_EiWS</v>
      </c>
      <c r="F56" s="13" t="s">
        <v>725</v>
      </c>
      <c r="G56" s="18" t="str">
        <f t="shared" si="3"/>
        <v>EiWS Wi20</v>
      </c>
      <c r="H56" s="22" t="s">
        <v>702</v>
      </c>
      <c r="K56" t="str">
        <f t="shared" si="0"/>
        <v>thbfbim:rolf-socher ;</v>
      </c>
      <c r="L56" t="str">
        <f t="shared" si="4"/>
        <v xml:space="preserve">module:EiWS schema:timeRequired "1 Semester" ; schema:hasCourseInstance module:Wi20_EiWS . module:Wi20_EiWS schema:courseMode "jedes Wintersemester" ; schema:instructor thbfbim:rolf-socher ; schema:identifier "EiWS Wi20" . </v>
      </c>
    </row>
    <row r="57" spans="1:12" x14ac:dyDescent="0.35">
      <c r="A57" s="11" t="str">
        <f t="shared" si="1"/>
        <v>module:AuMS</v>
      </c>
      <c r="B57" s="4" t="s">
        <v>166</v>
      </c>
      <c r="C57" s="4" t="s">
        <v>790</v>
      </c>
      <c r="D57" s="18" t="s">
        <v>785</v>
      </c>
      <c r="E57" s="18" t="str">
        <f t="shared" si="2"/>
        <v>module:Wi20_AuMS</v>
      </c>
      <c r="F57" s="13" t="s">
        <v>725</v>
      </c>
      <c r="G57" s="18" t="str">
        <f t="shared" si="3"/>
        <v>AuMS Wi20</v>
      </c>
      <c r="H57" s="22" t="s">
        <v>799</v>
      </c>
      <c r="I57" t="s">
        <v>714</v>
      </c>
      <c r="J57" t="s">
        <v>722</v>
      </c>
      <c r="K57" t="str">
        <f>_xlfn.CONCAT("thbfbim:",LOWER(H57),IF(I57=""," ;",_xlfn.CONCAT(", thbfbim:",LOWER(I57),IF(J57=""," ;",_xlfn.CONCAT(", thbfbim:",LOWER(J57)," ;")))))</f>
        <v>thbfbim:ingo-boersch, thbfbim:jochen-heinsohn, thbfbim:sven-buchholz ;</v>
      </c>
      <c r="L57" t="str">
        <f t="shared" si="4"/>
        <v xml:space="preserve">module:AuMS schema:timeRequired "1 Semester" ; schema:hasCourseInstance module:Wi20_AuMS . module:Wi20_AuMS schema:courseMode "jedes Wintersemester" ; schema:instructor thbfbim:ingo-boersch, thbfbim:jochen-heinsohn, thbfbim:sven-buchholz ; schema:identifier "AuMS Wi20" . </v>
      </c>
    </row>
    <row r="58" spans="1:12" x14ac:dyDescent="0.35">
      <c r="A58" s="11" t="str">
        <f t="shared" si="1"/>
        <v>module:CrDI</v>
      </c>
      <c r="B58" s="4" t="s">
        <v>159</v>
      </c>
      <c r="C58" s="4" t="s">
        <v>790</v>
      </c>
      <c r="D58" s="18" t="s">
        <v>785</v>
      </c>
      <c r="E58" s="18" t="str">
        <f t="shared" si="2"/>
        <v>module:Wi20_CrDI</v>
      </c>
      <c r="F58" s="13" t="s">
        <v>725</v>
      </c>
      <c r="G58" s="18" t="str">
        <f t="shared" si="3"/>
        <v>CrDI Wi20</v>
      </c>
      <c r="H58" s="22" t="s">
        <v>715</v>
      </c>
      <c r="I58" t="s">
        <v>722</v>
      </c>
      <c r="J58" t="s">
        <v>719</v>
      </c>
      <c r="K58" t="str">
        <f t="shared" si="0"/>
        <v>thbfbim:stefan-kim, thbfbim:sven-buchholz, thbfbim:martin-christof-kindsmueller ;</v>
      </c>
      <c r="L58" t="str">
        <f t="shared" si="4"/>
        <v xml:space="preserve">module:CrDI schema:timeRequired "1 Semester" ; schema:hasCourseInstance module:Wi20_CrDI . module:Wi20_CrDI schema:courseMode "jedes Wintersemester" ; schema:instructor thbfbim:stefan-kim, thbfbim:sven-buchholz, thbfbim:martin-christof-kindsmueller ; schema:identifier "CrDI Wi20" . </v>
      </c>
    </row>
    <row r="59" spans="1:12" x14ac:dyDescent="0.35">
      <c r="A59" s="11" t="str">
        <f t="shared" si="1"/>
        <v>module:EiSy</v>
      </c>
      <c r="B59" s="4" t="s">
        <v>152</v>
      </c>
      <c r="C59" s="4" t="s">
        <v>790</v>
      </c>
      <c r="D59" s="18" t="s">
        <v>785</v>
      </c>
      <c r="E59" s="18" t="str">
        <f t="shared" si="2"/>
        <v>module:Wi20_EiSy</v>
      </c>
      <c r="F59" s="13" t="s">
        <v>725</v>
      </c>
      <c r="G59" s="18" t="str">
        <f t="shared" si="3"/>
        <v>EiSy Wi20</v>
      </c>
      <c r="H59" s="22" t="s">
        <v>708</v>
      </c>
      <c r="K59" t="str">
        <f t="shared" ref="K59:K73" si="5">_xlfn.CONCAT("thbfbim:",LOWER(H59),IF(I59=""," ;",_xlfn.CONCAT(", thbfbim:",LOWER(I59),IF(J59=""," ;",_xlfn.CONCAT(", thbfbim:",LOWER(J59)," ;")))))</f>
        <v>thbfbim:karl-heinz-jaenicke ;</v>
      </c>
      <c r="L59" t="str">
        <f t="shared" si="4"/>
        <v xml:space="preserve">module:EiSy schema:timeRequired "1 Semester" ; schema:hasCourseInstance module:Wi20_EiSy . module:Wi20_EiSy schema:courseMode "jedes Wintersemester" ; schema:instructor thbfbim:karl-heinz-jaenicke ; schema:identifier "EiSy Wi20" . </v>
      </c>
    </row>
    <row r="60" spans="1:12" x14ac:dyDescent="0.35">
      <c r="A60" s="11" t="str">
        <f t="shared" si="1"/>
        <v>module:EnAn</v>
      </c>
      <c r="B60" s="4" t="s">
        <v>145</v>
      </c>
      <c r="C60" s="4" t="s">
        <v>790</v>
      </c>
      <c r="D60" s="18" t="s">
        <v>785</v>
      </c>
      <c r="E60" s="18" t="str">
        <f t="shared" si="2"/>
        <v>module:Wi20_EnAn</v>
      </c>
      <c r="F60" s="13" t="s">
        <v>725</v>
      </c>
      <c r="G60" s="18" t="str">
        <f t="shared" si="3"/>
        <v>EnAn Wi20</v>
      </c>
      <c r="H60" s="22" t="s">
        <v>711</v>
      </c>
      <c r="K60" t="str">
        <f t="shared" si="5"/>
        <v>thbfbim:martin-schaffoener ;</v>
      </c>
      <c r="L60" t="str">
        <f t="shared" si="4"/>
        <v xml:space="preserve">module:EnAn schema:timeRequired "1 Semester" ; schema:hasCourseInstance module:Wi20_EnAn . module:Wi20_EnAn schema:courseMode "jedes Wintersemester" ; schema:instructor thbfbim:martin-schaffoener ; schema:identifier "EnAn Wi20" . </v>
      </c>
    </row>
    <row r="61" spans="1:12" x14ac:dyDescent="0.35">
      <c r="A61" s="11" t="str">
        <f t="shared" si="1"/>
        <v>module:GeMa</v>
      </c>
      <c r="B61" s="4" t="s">
        <v>137</v>
      </c>
      <c r="C61" s="4" t="s">
        <v>790</v>
      </c>
      <c r="D61" s="18" t="s">
        <v>785</v>
      </c>
      <c r="E61" s="18" t="str">
        <f t="shared" si="2"/>
        <v>module:Wi20_GeMa</v>
      </c>
      <c r="F61" s="13" t="s">
        <v>725</v>
      </c>
      <c r="G61" s="18" t="str">
        <f t="shared" si="3"/>
        <v>GeMa Wi20</v>
      </c>
      <c r="H61" s="22" t="s">
        <v>709</v>
      </c>
      <c r="I61" t="s">
        <v>715</v>
      </c>
      <c r="K61" t="str">
        <f t="shared" si="5"/>
        <v>thbfbim:alexander-urban, thbfbim:stefan-kim ;</v>
      </c>
      <c r="L61" t="str">
        <f t="shared" si="4"/>
        <v xml:space="preserve">module:GeMa schema:timeRequired "1 Semester" ; schema:hasCourseInstance module:Wi20_GeMa . module:Wi20_GeMa schema:courseMode "jedes Wintersemester" ; schema:instructor thbfbim:alexander-urban, thbfbim:stefan-kim ; schema:identifier "GeMa Wi20" . </v>
      </c>
    </row>
    <row r="62" spans="1:12" x14ac:dyDescent="0.35">
      <c r="A62" s="11" t="str">
        <f t="shared" si="1"/>
        <v>module:MePs</v>
      </c>
      <c r="B62" s="4" t="s">
        <v>129</v>
      </c>
      <c r="C62" s="4" t="s">
        <v>790</v>
      </c>
      <c r="D62" s="18" t="s">
        <v>785</v>
      </c>
      <c r="E62" s="18" t="str">
        <f t="shared" si="2"/>
        <v>module:Wi20_MePs</v>
      </c>
      <c r="F62" s="13" t="s">
        <v>725</v>
      </c>
      <c r="G62" s="18" t="str">
        <f t="shared" si="3"/>
        <v>MePs Wi20</v>
      </c>
      <c r="H62" s="22" t="s">
        <v>709</v>
      </c>
      <c r="K62" t="str">
        <f t="shared" si="5"/>
        <v>thbfbim:alexander-urban ;</v>
      </c>
      <c r="L62" t="str">
        <f t="shared" si="4"/>
        <v xml:space="preserve">module:MePs schema:timeRequired "1 Semester" ; schema:hasCourseInstance module:Wi20_MePs . module:Wi20_MePs schema:courseMode "jedes Wintersemester" ; schema:instructor thbfbim:alexander-urban ; schema:identifier "MePs Wi20" . </v>
      </c>
    </row>
    <row r="63" spans="1:12" x14ac:dyDescent="0.35">
      <c r="A63" s="11" t="str">
        <f t="shared" si="1"/>
        <v>module:MTAu</v>
      </c>
      <c r="B63" s="4" t="s">
        <v>117</v>
      </c>
      <c r="C63" s="4" t="s">
        <v>790</v>
      </c>
      <c r="D63" s="18" t="s">
        <v>785</v>
      </c>
      <c r="E63" s="18" t="str">
        <f t="shared" si="2"/>
        <v>module:Wi20_MTAu</v>
      </c>
      <c r="F63" s="13" t="s">
        <v>725</v>
      </c>
      <c r="G63" s="18" t="str">
        <f t="shared" si="3"/>
        <v>MTAu Wi20</v>
      </c>
      <c r="H63" s="22" t="s">
        <v>717</v>
      </c>
      <c r="I63" t="s">
        <v>715</v>
      </c>
      <c r="K63" t="str">
        <f t="shared" si="5"/>
        <v>thbfbim:eberhard-hasche, thbfbim:stefan-kim ;</v>
      </c>
      <c r="L63" t="str">
        <f t="shared" si="4"/>
        <v xml:space="preserve">module:MTAu schema:timeRequired "1 Semester" ; schema:hasCourseInstance module:Wi20_MTAu . module:Wi20_MTAu schema:courseMode "jedes Wintersemester" ; schema:instructor thbfbim:eberhard-hasche, thbfbim:stefan-kim ; schema:identifier "MTAu Wi20" . </v>
      </c>
    </row>
    <row r="64" spans="1:12" x14ac:dyDescent="0.35">
      <c r="A64" s="11" t="str">
        <f t="shared" si="1"/>
        <v>module:MMPr</v>
      </c>
      <c r="B64" s="4" t="s">
        <v>109</v>
      </c>
      <c r="C64" s="4" t="s">
        <v>790</v>
      </c>
      <c r="D64" s="18" t="s">
        <v>785</v>
      </c>
      <c r="E64" s="18" t="str">
        <f t="shared" si="2"/>
        <v>module:Wi20_MMPr</v>
      </c>
      <c r="F64" s="13" t="s">
        <v>725</v>
      </c>
      <c r="G64" s="18" t="str">
        <f t="shared" si="3"/>
        <v>MMPr Wi20</v>
      </c>
      <c r="H64" s="22" t="s">
        <v>715</v>
      </c>
      <c r="K64" t="str">
        <f t="shared" si="5"/>
        <v>thbfbim:stefan-kim ;</v>
      </c>
      <c r="L64" t="str">
        <f t="shared" si="4"/>
        <v xml:space="preserve">module:MMPr schema:timeRequired "1 Semester" ; schema:hasCourseInstance module:Wi20_MMPr . module:Wi20_MMPr schema:courseMode "jedes Wintersemester" ; schema:instructor thbfbim:stefan-kim ; schema:identifier "MMPr Wi20" . </v>
      </c>
    </row>
    <row r="65" spans="1:12" x14ac:dyDescent="0.35">
      <c r="A65" s="11" t="str">
        <f t="shared" si="1"/>
        <v>module:SWQu</v>
      </c>
      <c r="B65" s="4" t="s">
        <v>100</v>
      </c>
      <c r="C65" s="4" t="s">
        <v>790</v>
      </c>
      <c r="D65" s="18" t="s">
        <v>785</v>
      </c>
      <c r="E65" s="18" t="str">
        <f t="shared" si="2"/>
        <v>module:Wi20_SWQu</v>
      </c>
      <c r="F65" s="13" t="s">
        <v>725</v>
      </c>
      <c r="G65" s="18" t="str">
        <f t="shared" si="3"/>
        <v>SWQu Wi20</v>
      </c>
      <c r="H65" s="22" t="s">
        <v>705</v>
      </c>
      <c r="K65" t="str">
        <f t="shared" si="5"/>
        <v>thbfbim:gabriele-schmidt ;</v>
      </c>
      <c r="L65" t="str">
        <f t="shared" si="4"/>
        <v xml:space="preserve">module:SWQu schema:timeRequired "1 Semester" ; schema:hasCourseInstance module:Wi20_SWQu . module:Wi20_SWQu schema:courseMode "jedes Wintersemester" ; schema:instructor thbfbim:gabriele-schmidt ; schema:identifier "SWQu Wi20" . </v>
      </c>
    </row>
    <row r="66" spans="1:12" x14ac:dyDescent="0.35">
      <c r="A66" s="11" t="str">
        <f t="shared" si="1"/>
        <v>module:SyEn</v>
      </c>
      <c r="B66" s="4" t="s">
        <v>90</v>
      </c>
      <c r="C66" s="4" t="s">
        <v>790</v>
      </c>
      <c r="D66" s="18" t="s">
        <v>785</v>
      </c>
      <c r="E66" s="18" t="str">
        <f t="shared" si="2"/>
        <v>module:Wi20_SyEn</v>
      </c>
      <c r="F66" s="13" t="s">
        <v>725</v>
      </c>
      <c r="G66" s="18" t="str">
        <f t="shared" si="3"/>
        <v>SyEn Wi20</v>
      </c>
      <c r="H66" s="22" t="s">
        <v>706</v>
      </c>
      <c r="K66" t="str">
        <f t="shared" si="5"/>
        <v>thbfbim:gerald-kell ;</v>
      </c>
      <c r="L66" t="str">
        <f t="shared" si="4"/>
        <v xml:space="preserve">module:SyEn schema:timeRequired "1 Semester" ; schema:hasCourseInstance module:Wi20_SyEn . module:Wi20_SyEn schema:courseMode "jedes Wintersemester" ; schema:instructor thbfbim:gerald-kell ; schema:identifier "SyEn Wi20" . </v>
      </c>
    </row>
    <row r="67" spans="1:12" x14ac:dyDescent="0.35">
      <c r="A67" s="11" t="str">
        <f t="shared" ref="A67:A73" si="6">_xlfn.CONCAT("module:",B67)</f>
        <v>module:WBSM</v>
      </c>
      <c r="B67" s="4" t="s">
        <v>78</v>
      </c>
      <c r="C67" s="4" t="s">
        <v>790</v>
      </c>
      <c r="D67" s="18" t="s">
        <v>785</v>
      </c>
      <c r="E67" s="18" t="str">
        <f t="shared" ref="E67:E73" si="7">_xlfn.CONCAT("module:",MID(D67,7,2),"20_",B67)</f>
        <v>module:Wi20_WBSM</v>
      </c>
      <c r="F67" s="13" t="s">
        <v>725</v>
      </c>
      <c r="G67" s="18" t="str">
        <f t="shared" ref="G67:G73" si="8">_xlfn.CONCAT(B67," ",MID(E67,8,4))</f>
        <v>WBSM Wi20</v>
      </c>
      <c r="H67" s="22" t="s">
        <v>714</v>
      </c>
      <c r="I67" t="s">
        <v>799</v>
      </c>
      <c r="K67" t="str">
        <f t="shared" si="5"/>
        <v>thbfbim:jochen-heinsohn, thbfbim:ingo-boersch ;</v>
      </c>
      <c r="L67" t="str">
        <f t="shared" ref="L67:L73" si="9">_xlfn.CONCAT(A67," schema:timeRequired ",F67,C67,F67," ; schema:hasCourseInstance ",E67," . ",E67," schema:courseMode ",F67,D67,F67," ; schema:instructor ",K67," schema:identifier ",F67,G67,F67," . ")</f>
        <v xml:space="preserve">module:WBSM schema:timeRequired "1 Semester" ; schema:hasCourseInstance module:Wi20_WBSM . module:Wi20_WBSM schema:courseMode "jedes Wintersemester" ; schema:instructor thbfbim:jochen-heinsohn, thbfbim:ingo-boersch ; schema:identifier "WBSM Wi20" . </v>
      </c>
    </row>
    <row r="68" spans="1:12" x14ac:dyDescent="0.35">
      <c r="A68" s="11" t="str">
        <f t="shared" si="6"/>
        <v>module:SG1B</v>
      </c>
      <c r="B68" s="4" t="s">
        <v>68</v>
      </c>
      <c r="C68" s="4" t="s">
        <v>790</v>
      </c>
      <c r="D68" s="18" t="s">
        <v>785</v>
      </c>
      <c r="E68" s="18" t="str">
        <f t="shared" si="7"/>
        <v>module:Wi20_SG1B</v>
      </c>
      <c r="F68" s="13" t="s">
        <v>725</v>
      </c>
      <c r="G68" s="18" t="str">
        <f t="shared" si="8"/>
        <v>SG1B Wi20</v>
      </c>
      <c r="H68" s="22" t="s">
        <v>723</v>
      </c>
      <c r="K68" t="str">
        <f>_xlfn.CONCAT("thbfbwm:",LOWER(H68),IF(I68=""," ;",_xlfn.CONCAT(", thbfbim:",LOWER(I68),IF(J68=""," ;",_xlfn.CONCAT(", thbfbim:",LOWER(J68)," ;")))))</f>
        <v>thbfbwm:juergen-schwill ;</v>
      </c>
      <c r="L68" t="str">
        <f t="shared" si="9"/>
        <v xml:space="preserve">module:SG1B schema:timeRequired "1 Semester" ; schema:hasCourseInstance module:Wi20_SG1B . module:Wi20_SG1B schema:courseMode "jedes Wintersemester" ; schema:instructor thbfbwm:juergen-schwill ; schema:identifier "SG1B Wi20" . </v>
      </c>
    </row>
    <row r="69" spans="1:12" x14ac:dyDescent="0.35">
      <c r="A69" s="11" t="str">
        <f t="shared" si="6"/>
        <v>module:SG2I</v>
      </c>
      <c r="B69" s="4" t="s">
        <v>56</v>
      </c>
      <c r="C69" s="4" t="s">
        <v>790</v>
      </c>
      <c r="D69" s="18" t="s">
        <v>785</v>
      </c>
      <c r="E69" s="18" t="str">
        <f t="shared" si="7"/>
        <v>module:Wi20_SG2I</v>
      </c>
      <c r="F69" s="13" t="s">
        <v>725</v>
      </c>
      <c r="G69" s="18" t="str">
        <f t="shared" si="8"/>
        <v>SG2I Wi20</v>
      </c>
      <c r="H69" s="22" t="s">
        <v>708</v>
      </c>
      <c r="K69" t="str">
        <f t="shared" si="5"/>
        <v>thbfbim:karl-heinz-jaenicke ;</v>
      </c>
      <c r="L69" t="str">
        <f t="shared" si="9"/>
        <v xml:space="preserve">module:SG2I schema:timeRequired "1 Semester" ; schema:hasCourseInstance module:Wi20_SG2I . module:Wi20_SG2I schema:courseMode "jedes Wintersemester" ; schema:instructor thbfbim:karl-heinz-jaenicke ; schema:identifier "SG2I Wi20" . </v>
      </c>
    </row>
    <row r="70" spans="1:12" x14ac:dyDescent="0.35">
      <c r="A70" s="11" t="str">
        <f t="shared" si="6"/>
        <v>module:SG2R</v>
      </c>
      <c r="B70" s="4" t="s">
        <v>47</v>
      </c>
      <c r="C70" s="4" t="s">
        <v>790</v>
      </c>
      <c r="D70" s="18" t="s">
        <v>785</v>
      </c>
      <c r="E70" s="18" t="str">
        <f t="shared" si="7"/>
        <v>module:Wi20_SG2R</v>
      </c>
      <c r="F70" s="13" t="s">
        <v>725</v>
      </c>
      <c r="G70" s="18" t="str">
        <f t="shared" si="8"/>
        <v>SG2R Wi20</v>
      </c>
      <c r="H70" s="22" t="s">
        <v>803</v>
      </c>
      <c r="K70" t="str">
        <f t="shared" si="5"/>
        <v>thbfbim:gerd-weckbecker ;</v>
      </c>
      <c r="L70" t="str">
        <f t="shared" si="9"/>
        <v xml:space="preserve">module:SG2R schema:timeRequired "1 Semester" ; schema:hasCourseInstance module:Wi20_SG2R . module:Wi20_SG2R schema:courseMode "jedes Wintersemester" ; schema:instructor thbfbim:gerd-weckbecker ; schema:identifier "SG2R Wi20" . </v>
      </c>
    </row>
    <row r="71" spans="1:12" x14ac:dyDescent="0.35">
      <c r="A71" s="11" t="str">
        <f t="shared" si="6"/>
        <v>module:BPPr</v>
      </c>
      <c r="B71" s="4" t="s">
        <v>35</v>
      </c>
      <c r="C71" s="4" t="s">
        <v>790</v>
      </c>
      <c r="D71" s="18" t="s">
        <v>786</v>
      </c>
      <c r="E71" s="18" t="str">
        <f t="shared" si="7"/>
        <v>module:So20_BPPr</v>
      </c>
      <c r="F71" s="13" t="s">
        <v>725</v>
      </c>
      <c r="G71" s="18" t="str">
        <f t="shared" si="8"/>
        <v>BPPr So20</v>
      </c>
      <c r="H71" s="22" t="s">
        <v>805</v>
      </c>
      <c r="K71" t="str">
        <f t="shared" si="5"/>
        <v>thbfbim:alle-pruefungsberechtigten-lehrenden-des-fbi ;</v>
      </c>
      <c r="L71" t="str">
        <f t="shared" si="9"/>
        <v xml:space="preserve">module:BPPr schema:timeRequired "1 Semester" ; schema:hasCourseInstance module:So20_BPPr . module:So20_BPPr schema:courseMode "jedes Sommersemester" ; schema:instructor thbfbim:alle-pruefungsberechtigten-lehrenden-des-fbi ; schema:identifier "BPPr So20" . </v>
      </c>
    </row>
    <row r="72" spans="1:12" x14ac:dyDescent="0.35">
      <c r="A72" s="11" t="str">
        <f t="shared" si="6"/>
        <v>module:BaSe</v>
      </c>
      <c r="B72" s="4" t="s">
        <v>24</v>
      </c>
      <c r="C72" s="4" t="s">
        <v>790</v>
      </c>
      <c r="D72" s="18" t="s">
        <v>786</v>
      </c>
      <c r="E72" s="18" t="str">
        <f t="shared" si="7"/>
        <v>module:So20_BaSe</v>
      </c>
      <c r="F72" s="13" t="s">
        <v>725</v>
      </c>
      <c r="G72" s="18" t="str">
        <f t="shared" si="8"/>
        <v>BaSe So20</v>
      </c>
      <c r="H72" s="22" t="s">
        <v>712</v>
      </c>
      <c r="K72" t="str">
        <f t="shared" si="5"/>
        <v>thbfbim:harald-loose ;</v>
      </c>
      <c r="L72" t="str">
        <f t="shared" si="9"/>
        <v xml:space="preserve">module:BaSe schema:timeRequired "1 Semester" ; schema:hasCourseInstance module:So20_BaSe . module:So20_BaSe schema:courseMode "jedes Sommersemester" ; schema:instructor thbfbim:harald-loose ; schema:identifier "BaSe So20" . </v>
      </c>
    </row>
    <row r="73" spans="1:12" x14ac:dyDescent="0.35">
      <c r="A73" s="11" t="str">
        <f t="shared" si="6"/>
        <v>module:BaAr</v>
      </c>
      <c r="B73" s="4" t="s">
        <v>11</v>
      </c>
      <c r="C73" s="4" t="s">
        <v>790</v>
      </c>
      <c r="D73" s="18" t="s">
        <v>786</v>
      </c>
      <c r="E73" s="18" t="str">
        <f t="shared" si="7"/>
        <v>module:So20_BaAr</v>
      </c>
      <c r="F73" s="13" t="s">
        <v>725</v>
      </c>
      <c r="G73" s="18" t="str">
        <f t="shared" si="8"/>
        <v>BaAr So20</v>
      </c>
      <c r="H73" s="22" t="s">
        <v>798</v>
      </c>
      <c r="K73" t="str">
        <f t="shared" si="5"/>
        <v>thbfbim:alle-lehrenden-des-fbi ;</v>
      </c>
      <c r="L73" t="str">
        <f t="shared" si="9"/>
        <v xml:space="preserve">module:BaAr schema:timeRequired "1 Semester" ; schema:hasCourseInstance module:So20_BaAr . module:So20_BaAr schema:courseMode "jedes Sommersemester" ; schema:instructor thbfbim:alle-lehrenden-des-fbi ; schema:identifier "BaAr So20" . </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1F2E3-8325-4750-AC5B-A12226DF15DD}">
  <dimension ref="A1:H142"/>
  <sheetViews>
    <sheetView tabSelected="1" topLeftCell="G21" workbookViewId="0">
      <selection activeCell="H30" sqref="H30:H33"/>
    </sheetView>
  </sheetViews>
  <sheetFormatPr baseColWidth="10" defaultRowHeight="14.5" x14ac:dyDescent="0.35"/>
  <cols>
    <col min="1" max="1" width="47.36328125" style="41" bestFit="1" customWidth="1"/>
    <col min="2" max="2" width="24.36328125" style="3" bestFit="1" customWidth="1"/>
    <col min="3" max="3" width="13.453125" style="18" bestFit="1" customWidth="1"/>
    <col min="4" max="4" width="10.90625" style="18" bestFit="1" customWidth="1"/>
    <col min="5" max="5" width="10.90625" style="18"/>
    <col min="6" max="6" width="25.1796875" bestFit="1" customWidth="1"/>
    <col min="7" max="7" width="5.54296875" style="18" customWidth="1"/>
    <col min="8" max="8" width="157.08984375" customWidth="1"/>
  </cols>
  <sheetData>
    <row r="1" spans="1:8" s="10" customFormat="1" x14ac:dyDescent="0.35">
      <c r="A1" s="42" t="s">
        <v>1859</v>
      </c>
      <c r="B1" s="8" t="s">
        <v>1918</v>
      </c>
      <c r="C1" s="17" t="s">
        <v>1919</v>
      </c>
      <c r="D1" s="17" t="s">
        <v>1920</v>
      </c>
      <c r="E1" s="17" t="s">
        <v>1921</v>
      </c>
      <c r="F1" s="10" t="s">
        <v>1923</v>
      </c>
      <c r="G1" s="12" t="s">
        <v>725</v>
      </c>
      <c r="H1" s="10" t="s">
        <v>726</v>
      </c>
    </row>
    <row r="2" spans="1:8" x14ac:dyDescent="0.35">
      <c r="A2" s="40" t="s">
        <v>1857</v>
      </c>
      <c r="C2" s="18" t="s">
        <v>1860</v>
      </c>
      <c r="D2" s="18" t="s">
        <v>1861</v>
      </c>
      <c r="E2" s="18" t="s">
        <v>1862</v>
      </c>
      <c r="F2" t="s">
        <v>793</v>
      </c>
      <c r="G2" s="13" t="s">
        <v>725</v>
      </c>
      <c r="H2" t="str">
        <f>_xlfn.CONCAT("thbfbim:",LOWER(F2)," a module:Lecturer ; rdfs:label ",G2,A2,G2," ; schema:givenName ",G2,C2,G2," ; schema:familyName ",G2,D2,G2," ; schema:honorificPrefix ",G2,B2,G2," ; schema:honorificSuffix ",G2,E2,G2," ; schema:email ",G2,F2,"@th-brandenburg.de",G2," ; schema:affiliation wd:Q1391182 .")</f>
        <v>thbfbim:christoph-reinecke a module:Lecturer ; rdfs:label "Christoph Reinecke, BA" ; schema:givenName "Christoph" ; schema:familyName "Reinecke" ; schema:honorificPrefix "" ; schema:honorificSuffix "BA" ; schema:email "Christoph-Reinecke@th-brandenburg.de" ; schema:affiliation wd:Q1391182 .</v>
      </c>
    </row>
    <row r="3" spans="1:8" x14ac:dyDescent="0.35">
      <c r="A3" s="9" t="s">
        <v>1856</v>
      </c>
      <c r="B3" s="3" t="s">
        <v>1863</v>
      </c>
      <c r="C3" s="18" t="s">
        <v>1864</v>
      </c>
      <c r="D3" s="18" t="s">
        <v>1865</v>
      </c>
      <c r="F3" t="s">
        <v>802</v>
      </c>
      <c r="G3" s="13" t="s">
        <v>725</v>
      </c>
      <c r="H3" t="str">
        <f t="shared" ref="H3:H29" si="0">_xlfn.CONCAT("thbfbim:",LOWER(F3)," a module:Lecturer ; rdfs:label ",G3,A3,G3," ; schema:givenName ",G3,C3,G3," ; schema:familyName ",G3,D3,G3," ; schema:honorificPrefix ",G3,B3,G3," ; schema:honorificSuffix ",G3,E3,G3," ; schema:email ",G3,F3,"@th-brandenburg.de",G3," ; schema:affiliation wd:Q1391182 .")</f>
        <v>thbfbim:mario-toense a module:Lecturer ; rdfs:label "Dipl. BWL (FH) Dipl. Inf. (FH) Mario Tönse" ; schema:givenName "Mario" ; schema:familyName "Tönse" ; schema:honorificPrefix "Dipl. BWL (FH) Dipl. Inf. (FH)" ; schema:honorificSuffix "" ; schema:email "Mario-Toense@th-brandenburg.de" ; schema:affiliation wd:Q1391182 .</v>
      </c>
    </row>
    <row r="4" spans="1:8" x14ac:dyDescent="0.35">
      <c r="A4" s="40" t="s">
        <v>1850</v>
      </c>
      <c r="B4" s="3" t="s">
        <v>1866</v>
      </c>
      <c r="C4" s="18" t="s">
        <v>1867</v>
      </c>
      <c r="D4" s="18" t="s">
        <v>1868</v>
      </c>
      <c r="F4" t="s">
        <v>799</v>
      </c>
      <c r="G4" s="13" t="s">
        <v>725</v>
      </c>
      <c r="H4" t="str">
        <f t="shared" si="0"/>
        <v>thbfbim:ingo-boersch a module:Lecturer ; rdfs:label "Dipl.- Inform. Ingo Boersch" ; schema:givenName "Ingo" ; schema:familyName "Boersch" ; schema:honorificPrefix "Dipl.-Inform." ; schema:honorificSuffix "" ; schema:email "Ingo-Boersch@th-brandenburg.de" ; schema:affiliation wd:Q1391182 .</v>
      </c>
    </row>
    <row r="5" spans="1:8" x14ac:dyDescent="0.35">
      <c r="A5" s="40" t="s">
        <v>1853</v>
      </c>
      <c r="B5" s="3" t="s">
        <v>1869</v>
      </c>
      <c r="C5" s="18" t="s">
        <v>1870</v>
      </c>
      <c r="D5" s="18" t="s">
        <v>1871</v>
      </c>
      <c r="F5" t="s">
        <v>803</v>
      </c>
      <c r="G5" s="13" t="s">
        <v>725</v>
      </c>
      <c r="H5" t="str">
        <f t="shared" si="0"/>
        <v>thbfbim:gerd-weckbecker a module:Lecturer ; rdfs:label "Dr. Gerd Weckbecker" ; schema:givenName "Gerd" ; schema:familyName "Weckbecker" ; schema:honorificPrefix "Dr." ; schema:honorificSuffix "" ; schema:email "Gerd-Weckbecker@th-brandenburg.de" ; schema:affiliation wd:Q1391182 .</v>
      </c>
    </row>
    <row r="6" spans="1:8" x14ac:dyDescent="0.35">
      <c r="A6" s="9" t="s">
        <v>1855</v>
      </c>
      <c r="B6" s="3" t="s">
        <v>1869</v>
      </c>
      <c r="C6" s="18" t="s">
        <v>1872</v>
      </c>
      <c r="D6" s="18" t="s">
        <v>1873</v>
      </c>
      <c r="F6" t="s">
        <v>797</v>
      </c>
      <c r="G6" s="13" t="s">
        <v>725</v>
      </c>
      <c r="H6" t="str">
        <f t="shared" si="0"/>
        <v>thbfbim:katja-orlowski a module:Lecturer ; rdfs:label "Dr. Katja Orlowski" ; schema:givenName "Katja" ; schema:familyName "Orlowski" ; schema:honorificPrefix "Dr." ; schema:honorificSuffix "" ; schema:email "Katja-Orlowski@th-brandenburg.de" ; schema:affiliation wd:Q1391182 .</v>
      </c>
    </row>
    <row r="7" spans="1:8" x14ac:dyDescent="0.35">
      <c r="A7" s="40" t="s">
        <v>128</v>
      </c>
      <c r="B7" s="3" t="s">
        <v>1874</v>
      </c>
      <c r="C7" s="18" t="s">
        <v>1875</v>
      </c>
      <c r="D7" s="18" t="s">
        <v>1876</v>
      </c>
      <c r="F7" t="s">
        <v>709</v>
      </c>
      <c r="G7" s="13" t="s">
        <v>725</v>
      </c>
      <c r="H7" t="str">
        <f t="shared" si="0"/>
        <v>thbfbim:alexander-urban a module:Lecturer ; rdfs:label "Prof. Alexander Urban" ; schema:givenName "Alexander" ; schema:familyName "Urban" ; schema:honorificPrefix "Prof." ; schema:honorificSuffix "" ; schema:email "Alexander-Urban@th-brandenburg.de" ; schema:affiliation wd:Q1391182 .</v>
      </c>
    </row>
    <row r="8" spans="1:8" x14ac:dyDescent="0.35">
      <c r="A8" s="40" t="s">
        <v>349</v>
      </c>
      <c r="B8" s="3" t="s">
        <v>1877</v>
      </c>
      <c r="C8" s="18" t="s">
        <v>1878</v>
      </c>
      <c r="D8" s="18" t="s">
        <v>1879</v>
      </c>
      <c r="F8" t="s">
        <v>713</v>
      </c>
      <c r="G8" s="13" t="s">
        <v>725</v>
      </c>
      <c r="H8" t="str">
        <f t="shared" si="0"/>
        <v>thbfbim:claus-vielhauer a module:Lecturer ; rdfs:label "Prof. Dr. Claus Vielhauer" ; schema:givenName "Claus" ; schema:familyName "Vielhauer" ; schema:honorificPrefix "Prof. Dr." ; schema:honorificSuffix "" ; schema:email "Claus-Vielhauer@th-brandenburg.de" ; schema:affiliation wd:Q1391182 .</v>
      </c>
    </row>
    <row r="9" spans="1:8" x14ac:dyDescent="0.35">
      <c r="A9" s="40" t="s">
        <v>99</v>
      </c>
      <c r="B9" s="3" t="s">
        <v>1877</v>
      </c>
      <c r="C9" s="18" t="s">
        <v>1880</v>
      </c>
      <c r="D9" s="18" t="s">
        <v>1881</v>
      </c>
      <c r="F9" t="s">
        <v>705</v>
      </c>
      <c r="G9" s="13" t="s">
        <v>725</v>
      </c>
      <c r="H9" t="str">
        <f t="shared" si="0"/>
        <v>thbfbim:gabriele-schmidt a module:Lecturer ; rdfs:label "Prof. Dr. Gabriele Schmidt" ; schema:givenName "Gabriele" ; schema:familyName "Schmidt" ; schema:honorificPrefix "Prof. Dr." ; schema:honorificSuffix "" ; schema:email "Gabriele-Schmidt@th-brandenburg.de" ; schema:affiliation wd:Q1391182 .</v>
      </c>
    </row>
    <row r="10" spans="1:8" x14ac:dyDescent="0.35">
      <c r="A10" s="40" t="s">
        <v>89</v>
      </c>
      <c r="B10" s="3" t="s">
        <v>1877</v>
      </c>
      <c r="C10" s="18" t="s">
        <v>1882</v>
      </c>
      <c r="D10" s="18" t="s">
        <v>1883</v>
      </c>
      <c r="F10" t="s">
        <v>706</v>
      </c>
      <c r="G10" s="13" t="s">
        <v>725</v>
      </c>
      <c r="H10" t="str">
        <f t="shared" si="0"/>
        <v>thbfbim:gerald-kell a module:Lecturer ; rdfs:label "Prof. Dr. Gerald Kell" ; schema:givenName "Gerald" ; schema:familyName "Kell" ; schema:honorificPrefix "Prof. Dr." ; schema:honorificSuffix "" ; schema:email "Gerald-Kell@th-brandenburg.de" ; schema:affiliation wd:Q1391182 .</v>
      </c>
    </row>
    <row r="11" spans="1:8" x14ac:dyDescent="0.35">
      <c r="A11" s="40" t="s">
        <v>23</v>
      </c>
      <c r="B11" s="3" t="s">
        <v>1877</v>
      </c>
      <c r="C11" s="18" t="s">
        <v>1884</v>
      </c>
      <c r="D11" s="18" t="s">
        <v>1885</v>
      </c>
      <c r="F11" t="s">
        <v>712</v>
      </c>
      <c r="G11" s="13" t="s">
        <v>725</v>
      </c>
      <c r="H11" t="str">
        <f t="shared" si="0"/>
        <v>thbfbim:harald-loose a module:Lecturer ; rdfs:label "Prof. Dr. Harald Loose" ; schema:givenName "Harald" ; schema:familyName "Loose" ; schema:honorificPrefix "Prof. Dr." ; schema:honorificSuffix "" ; schema:email "Harald-Loose@th-brandenburg.de" ; schema:affiliation wd:Q1391182 .</v>
      </c>
    </row>
    <row r="12" spans="1:8" x14ac:dyDescent="0.35">
      <c r="A12" s="40" t="s">
        <v>77</v>
      </c>
      <c r="B12" s="3" t="s">
        <v>1877</v>
      </c>
      <c r="C12" s="18" t="s">
        <v>1886</v>
      </c>
      <c r="D12" s="18" t="s">
        <v>1887</v>
      </c>
      <c r="F12" t="s">
        <v>714</v>
      </c>
      <c r="G12" s="13" t="s">
        <v>725</v>
      </c>
      <c r="H12" t="str">
        <f t="shared" si="0"/>
        <v>thbfbim:jochen-heinsohn a module:Lecturer ; rdfs:label "Prof. Dr. Jochen Heinsohn" ; schema:givenName "Jochen" ; schema:familyName "Heinsohn" ; schema:honorificPrefix "Prof. Dr." ; schema:honorificSuffix "" ; schema:email "Jochen-Heinsohn@th-brandenburg.de" ; schema:affiliation wd:Q1391182 .</v>
      </c>
    </row>
    <row r="13" spans="1:8" x14ac:dyDescent="0.35">
      <c r="A13" s="40" t="s">
        <v>151</v>
      </c>
      <c r="B13" s="3" t="s">
        <v>1877</v>
      </c>
      <c r="C13" s="18" t="s">
        <v>1888</v>
      </c>
      <c r="D13" s="18" t="s">
        <v>1889</v>
      </c>
      <c r="F13" t="s">
        <v>708</v>
      </c>
      <c r="G13" s="13" t="s">
        <v>725</v>
      </c>
      <c r="H13" t="str">
        <f t="shared" si="0"/>
        <v>thbfbim:karl-heinz-jaenicke a module:Lecturer ; rdfs:label "Prof. Dr. Karl-Heinz Jänicke" ; schema:givenName "Karl-Heinz" ; schema:familyName "Jänicke" ; schema:honorificPrefix "Prof. Dr." ; schema:honorificSuffix "" ; schema:email "Karl-Heinz-Jaenicke@th-brandenburg.de" ; schema:affiliation wd:Q1391182 .</v>
      </c>
    </row>
    <row r="14" spans="1:8" x14ac:dyDescent="0.35">
      <c r="A14" s="40" t="s">
        <v>408</v>
      </c>
      <c r="B14" s="3" t="s">
        <v>1877</v>
      </c>
      <c r="C14" s="18" t="s">
        <v>1890</v>
      </c>
      <c r="D14" s="18" t="s">
        <v>1891</v>
      </c>
      <c r="F14" t="s">
        <v>1922</v>
      </c>
      <c r="G14" s="13" t="s">
        <v>725</v>
      </c>
      <c r="H14" t="str">
        <f t="shared" si="0"/>
        <v>thbfbim:martin.christof-kindsmueller a module:Lecturer ; rdfs:label "Prof. Dr. Martin Christof Kindsmüller" ; schema:givenName "Martin Christof" ; schema:familyName "Kindsmüller" ; schema:honorificPrefix "Prof. Dr." ; schema:honorificSuffix "" ; schema:email "Martin.Christof-Kindsmueller@th-brandenburg.de" ; schema:affiliation wd:Q1391182 .</v>
      </c>
    </row>
    <row r="15" spans="1:8" x14ac:dyDescent="0.35">
      <c r="A15" s="40" t="s">
        <v>144</v>
      </c>
      <c r="B15" s="3" t="s">
        <v>1877</v>
      </c>
      <c r="C15" s="18" t="s">
        <v>1892</v>
      </c>
      <c r="D15" s="18" t="s">
        <v>1893</v>
      </c>
      <c r="F15" t="s">
        <v>711</v>
      </c>
      <c r="G15" s="13" t="s">
        <v>725</v>
      </c>
      <c r="H15" t="str">
        <f t="shared" si="0"/>
        <v>thbfbim:martin-schaffoener a module:Lecturer ; rdfs:label "Prof. Dr. Martin Schafföner" ; schema:givenName "Martin" ; schema:familyName "Schafföner" ; schema:honorificPrefix "Prof. Dr." ; schema:honorificSuffix "" ; schema:email "Martin-Schaffoener@th-brandenburg.de" ; schema:affiliation wd:Q1391182 .</v>
      </c>
    </row>
    <row r="16" spans="1:8" x14ac:dyDescent="0.35">
      <c r="A16" s="9" t="s">
        <v>1854</v>
      </c>
      <c r="B16" s="3" t="s">
        <v>1877</v>
      </c>
      <c r="C16" s="18" t="s">
        <v>1894</v>
      </c>
      <c r="D16" s="18" t="s">
        <v>1895</v>
      </c>
      <c r="F16" t="s">
        <v>795</v>
      </c>
      <c r="G16" s="13" t="s">
        <v>725</v>
      </c>
      <c r="H16" t="str">
        <f t="shared" si="0"/>
        <v>thbfbim:matthias-homeister a module:Lecturer ; rdfs:label "Prof. Dr. Matthias Homeister" ; schema:givenName "Matthias" ; schema:familyName "Homeister" ; schema:honorificPrefix "Prof. Dr." ; schema:honorificSuffix "" ; schema:email "Matthias-Homeister@th-brandenburg.de" ; schema:affiliation wd:Q1391182 .</v>
      </c>
    </row>
    <row r="17" spans="1:8" x14ac:dyDescent="0.35">
      <c r="A17" s="40" t="s">
        <v>516</v>
      </c>
      <c r="B17" s="3" t="s">
        <v>1877</v>
      </c>
      <c r="C17" s="18" t="s">
        <v>1896</v>
      </c>
      <c r="D17" s="18" t="s">
        <v>1897</v>
      </c>
      <c r="F17" t="s">
        <v>704</v>
      </c>
      <c r="G17" s="13" t="s">
        <v>725</v>
      </c>
      <c r="H17" t="str">
        <f t="shared" si="0"/>
        <v>thbfbim:michael-syrjakow a module:Lecturer ; rdfs:label "Prof. Dr. Michael Syrjakow" ; schema:givenName "Michael" ; schema:familyName "Syrjakow" ; schema:honorificPrefix "Prof. Dr." ; schema:honorificSuffix "" ; schema:email "Michael-Syrjakow@th-brandenburg.de" ; schema:affiliation wd:Q1391182 .</v>
      </c>
    </row>
    <row r="18" spans="1:8" x14ac:dyDescent="0.35">
      <c r="A18" s="40" t="s">
        <v>341</v>
      </c>
      <c r="B18" s="3" t="s">
        <v>1877</v>
      </c>
      <c r="C18" s="18" t="s">
        <v>1898</v>
      </c>
      <c r="D18" s="18" t="s">
        <v>1899</v>
      </c>
      <c r="F18" t="s">
        <v>703</v>
      </c>
      <c r="G18" s="13" t="s">
        <v>725</v>
      </c>
      <c r="H18" t="str">
        <f t="shared" si="0"/>
        <v>thbfbim:reiner-creutzburg a module:Lecturer ; rdfs:label "Prof. Dr. Reiner Creutzburg" ; schema:givenName "Reiner" ; schema:familyName "Creutzburg" ; schema:honorificPrefix "Prof. Dr." ; schema:honorificSuffix "" ; schema:email "Reiner-Creutzburg@th-brandenburg.de" ; schema:affiliation wd:Q1391182 .</v>
      </c>
    </row>
    <row r="19" spans="1:8" x14ac:dyDescent="0.35">
      <c r="A19" s="40" t="s">
        <v>1852</v>
      </c>
      <c r="B19" s="3" t="s">
        <v>1877</v>
      </c>
      <c r="C19" s="18" t="s">
        <v>1900</v>
      </c>
      <c r="D19" s="18" t="s">
        <v>1901</v>
      </c>
      <c r="F19" t="s">
        <v>794</v>
      </c>
      <c r="G19" s="13" t="s">
        <v>725</v>
      </c>
      <c r="H19" t="str">
        <f t="shared" si="0"/>
        <v>thbfbim:roland-uhl a module:Lecturer ; rdfs:label "Prof. Dr. Roland Uhl" ; schema:givenName "Roland" ; schema:familyName "Uhl" ; schema:honorificPrefix "Prof. Dr." ; schema:honorificSuffix "" ; schema:email "Roland-Uhl@th-brandenburg.de" ; schema:affiliation wd:Q1391182 .</v>
      </c>
    </row>
    <row r="20" spans="1:8" x14ac:dyDescent="0.35">
      <c r="A20" s="40" t="s">
        <v>175</v>
      </c>
      <c r="B20" s="3" t="s">
        <v>1877</v>
      </c>
      <c r="C20" s="18" t="s">
        <v>1902</v>
      </c>
      <c r="D20" s="18" t="s">
        <v>1903</v>
      </c>
      <c r="F20" t="s">
        <v>702</v>
      </c>
      <c r="G20" s="13" t="s">
        <v>725</v>
      </c>
      <c r="H20" t="str">
        <f t="shared" si="0"/>
        <v>thbfbim:rolf-socher a module:Lecturer ; rdfs:label "Prof. Dr. Rolf Socher" ; schema:givenName "Rolf" ; schema:familyName "Socher" ; schema:honorificPrefix "Prof. Dr." ; schema:honorificSuffix "" ; schema:email "Rolf-Socher@th-brandenburg.de" ; schema:affiliation wd:Q1391182 .</v>
      </c>
    </row>
    <row r="21" spans="1:8" x14ac:dyDescent="0.35">
      <c r="A21" s="40" t="s">
        <v>325</v>
      </c>
      <c r="B21" s="3" t="s">
        <v>1877</v>
      </c>
      <c r="C21" s="18" t="s">
        <v>1904</v>
      </c>
      <c r="D21" s="18" t="s">
        <v>1905</v>
      </c>
      <c r="F21" t="s">
        <v>710</v>
      </c>
      <c r="G21" s="13" t="s">
        <v>725</v>
      </c>
      <c r="H21" t="str">
        <f t="shared" si="0"/>
        <v>thbfbim:susanne-busse a module:Lecturer ; rdfs:label "Prof. Dr. Susanne Busse" ; schema:givenName "Susanne" ; schema:familyName "Busse" ; schema:honorificPrefix "Prof. Dr." ; schema:honorificSuffix "" ; schema:email "Susanne-Busse@th-brandenburg.de" ; schema:affiliation wd:Q1391182 .</v>
      </c>
    </row>
    <row r="22" spans="1:8" x14ac:dyDescent="0.35">
      <c r="A22" s="40" t="s">
        <v>34</v>
      </c>
      <c r="B22" s="3" t="s">
        <v>1877</v>
      </c>
      <c r="C22" s="18" t="s">
        <v>1906</v>
      </c>
      <c r="D22" s="18" t="s">
        <v>1907</v>
      </c>
      <c r="F22" t="s">
        <v>722</v>
      </c>
      <c r="G22" s="13" t="s">
        <v>725</v>
      </c>
      <c r="H22" t="str">
        <f t="shared" si="0"/>
        <v>thbfbim:sven-buchholz a module:Lecturer ; rdfs:label "Prof. Dr. Sven Buchholz" ; schema:givenName "Sven" ; schema:familyName "Buchholz" ; schema:honorificPrefix "Prof. Dr." ; schema:honorificSuffix "" ; schema:email "Sven-Buchholz@th-brandenburg.de" ; schema:affiliation wd:Q1391182 .</v>
      </c>
    </row>
    <row r="23" spans="1:8" x14ac:dyDescent="0.35">
      <c r="A23" s="40" t="s">
        <v>254</v>
      </c>
      <c r="B23" s="3" t="s">
        <v>1877</v>
      </c>
      <c r="C23" s="18" t="s">
        <v>1908</v>
      </c>
      <c r="D23" s="18" t="s">
        <v>1909</v>
      </c>
      <c r="F23" t="s">
        <v>718</v>
      </c>
      <c r="G23" s="13" t="s">
        <v>725</v>
      </c>
      <c r="H23" t="str">
        <f t="shared" si="0"/>
        <v>thbfbim:thomas-preuss a module:Lecturer ; rdfs:label "Prof. Dr. Thomas Preuss" ; schema:givenName "Thomas" ; schema:familyName "Preuss" ; schema:honorificPrefix "Prof. Dr." ; schema:honorificSuffix "" ; schema:email "Thomas-Preuss@th-brandenburg.de" ; schema:affiliation wd:Q1391182 .</v>
      </c>
    </row>
    <row r="24" spans="1:8" x14ac:dyDescent="0.35">
      <c r="A24" s="40" t="s">
        <v>438</v>
      </c>
      <c r="B24" s="3" t="s">
        <v>1877</v>
      </c>
      <c r="C24" s="18" t="s">
        <v>1908</v>
      </c>
      <c r="D24" s="18" t="s">
        <v>1910</v>
      </c>
      <c r="F24" t="s">
        <v>716</v>
      </c>
      <c r="G24" s="13" t="s">
        <v>725</v>
      </c>
      <c r="H24" t="str">
        <f t="shared" si="0"/>
        <v>thbfbim:thomas-schrader a module:Lecturer ; rdfs:label "Prof. Dr. Thomas Schrader" ; schema:givenName "Thomas" ; schema:familyName "Schrader" ; schema:honorificPrefix "Prof. Dr." ; schema:honorificSuffix "" ; schema:email "Thomas-Schrader@th-brandenburg.de" ; schema:affiliation wd:Q1391182 .</v>
      </c>
    </row>
    <row r="25" spans="1:8" x14ac:dyDescent="0.35">
      <c r="A25" s="40" t="s">
        <v>359</v>
      </c>
      <c r="B25" s="3" t="s">
        <v>1877</v>
      </c>
      <c r="C25" s="18" t="s">
        <v>1911</v>
      </c>
      <c r="D25" s="18" t="s">
        <v>1912</v>
      </c>
      <c r="F25" t="s">
        <v>720</v>
      </c>
      <c r="G25" s="13" t="s">
        <v>725</v>
      </c>
      <c r="H25" t="str">
        <f t="shared" si="0"/>
        <v>thbfbim:ulrich-baum a module:Lecturer ; rdfs:label "Prof. Dr. Ulrich Baum" ; schema:givenName "Ulrich" ; schema:familyName "Baum" ; schema:honorificPrefix "Prof. Dr." ; schema:honorificSuffix "" ; schema:email "Ulrich-Baum@th-brandenburg.de" ; schema:affiliation wd:Q1391182 .</v>
      </c>
    </row>
    <row r="26" spans="1:8" x14ac:dyDescent="0.35">
      <c r="A26" s="40" t="s">
        <v>234</v>
      </c>
      <c r="B26" s="3" t="s">
        <v>1913</v>
      </c>
      <c r="C26" s="18" t="s">
        <v>1878</v>
      </c>
      <c r="D26" s="18" t="s">
        <v>1879</v>
      </c>
      <c r="F26" t="s">
        <v>713</v>
      </c>
      <c r="G26" s="13" t="s">
        <v>725</v>
      </c>
      <c r="H26" t="str">
        <f t="shared" si="0"/>
        <v>thbfbim:claus-vielhauer a module:Lecturer ; rdfs:label "Prof. Dr.-Ing. Claus Vielhauer" ; schema:givenName "Claus" ; schema:familyName "Vielhauer" ; schema:honorificPrefix "Prof. Dr.-Ing." ; schema:honorificSuffix "" ; schema:email "Claus-Vielhauer@th-brandenburg.de" ; schema:affiliation wd:Q1391182 .</v>
      </c>
    </row>
    <row r="27" spans="1:8" x14ac:dyDescent="0.35">
      <c r="A27" s="40" t="s">
        <v>474</v>
      </c>
      <c r="B27" s="3" t="s">
        <v>1913</v>
      </c>
      <c r="C27" s="18" t="s">
        <v>1892</v>
      </c>
      <c r="D27" s="18" t="s">
        <v>1893</v>
      </c>
      <c r="F27" t="s">
        <v>711</v>
      </c>
      <c r="G27" s="13" t="s">
        <v>725</v>
      </c>
      <c r="H27" t="str">
        <f t="shared" si="0"/>
        <v>thbfbim:martin-schaffoener a module:Lecturer ; rdfs:label "Prof. Dr.-Ing. Martin Schafföner" ; schema:givenName "Martin" ; schema:familyName "Schafföner" ; schema:honorificPrefix "Prof. Dr.-Ing." ; schema:honorificSuffix "" ; schema:email "Martin-Schaffoener@th-brandenburg.de" ; schema:affiliation wd:Q1391182 .</v>
      </c>
    </row>
    <row r="28" spans="1:8" x14ac:dyDescent="0.35">
      <c r="A28" s="40" t="s">
        <v>116</v>
      </c>
      <c r="B28" s="3" t="s">
        <v>1874</v>
      </c>
      <c r="C28" s="18" t="s">
        <v>1914</v>
      </c>
      <c r="D28" s="18" t="s">
        <v>1915</v>
      </c>
      <c r="F28" t="s">
        <v>717</v>
      </c>
      <c r="G28" s="13" t="s">
        <v>725</v>
      </c>
      <c r="H28" t="str">
        <f t="shared" si="0"/>
        <v>thbfbim:eberhard-hasche a module:Lecturer ; rdfs:label "Prof. Eberhard Hasche" ; schema:givenName "Eberhard" ; schema:familyName "Hasche" ; schema:honorificPrefix "Prof." ; schema:honorificSuffix "" ; schema:email "Eberhard-Hasche@th-brandenburg.de" ; schema:affiliation wd:Q1391182 .</v>
      </c>
    </row>
    <row r="29" spans="1:8" x14ac:dyDescent="0.35">
      <c r="A29" s="40" t="s">
        <v>108</v>
      </c>
      <c r="B29" s="3" t="s">
        <v>1874</v>
      </c>
      <c r="C29" s="18" t="s">
        <v>1916</v>
      </c>
      <c r="D29" s="18" t="s">
        <v>1917</v>
      </c>
      <c r="F29" t="s">
        <v>715</v>
      </c>
      <c r="G29" s="13" t="s">
        <v>725</v>
      </c>
      <c r="H29" t="str">
        <f t="shared" si="0"/>
        <v>thbfbim:stefan-kim a module:Lecturer ; rdfs:label "Prof. Stefan Kim" ; schema:givenName "Stefan" ; schema:familyName "Kim" ; schema:honorificPrefix "Prof." ; schema:honorificSuffix "" ; schema:email "Stefan-Kim@th-brandenburg.de" ; schema:affiliation wd:Q1391182 .</v>
      </c>
    </row>
    <row r="30" spans="1:8" x14ac:dyDescent="0.35">
      <c r="A30" s="40" t="s">
        <v>8</v>
      </c>
      <c r="G30" s="13" t="s">
        <v>725</v>
      </c>
    </row>
    <row r="31" spans="1:8" x14ac:dyDescent="0.35">
      <c r="A31" s="40" t="s">
        <v>9</v>
      </c>
      <c r="G31" s="13" t="s">
        <v>725</v>
      </c>
    </row>
    <row r="32" spans="1:8" x14ac:dyDescent="0.35">
      <c r="A32" s="40" t="s">
        <v>1851</v>
      </c>
      <c r="G32" s="13" t="s">
        <v>725</v>
      </c>
    </row>
    <row r="33" spans="1:7" x14ac:dyDescent="0.35">
      <c r="A33" s="40" t="s">
        <v>33</v>
      </c>
      <c r="G33" s="13" t="s">
        <v>725</v>
      </c>
    </row>
    <row r="34" spans="1:7" x14ac:dyDescent="0.35">
      <c r="A34" s="9"/>
    </row>
    <row r="35" spans="1:7" x14ac:dyDescent="0.35">
      <c r="A35" s="9"/>
    </row>
    <row r="36" spans="1:7" x14ac:dyDescent="0.35">
      <c r="A36" s="9"/>
    </row>
    <row r="37" spans="1:7" x14ac:dyDescent="0.35">
      <c r="A37" s="9"/>
    </row>
    <row r="38" spans="1:7" x14ac:dyDescent="0.35">
      <c r="A38" s="9"/>
    </row>
    <row r="39" spans="1:7" x14ac:dyDescent="0.35">
      <c r="A39" s="9"/>
    </row>
    <row r="40" spans="1:7" x14ac:dyDescent="0.35">
      <c r="A40" s="9"/>
    </row>
    <row r="41" spans="1:7" x14ac:dyDescent="0.35">
      <c r="A41" s="9"/>
    </row>
    <row r="42" spans="1:7" x14ac:dyDescent="0.35">
      <c r="A42" s="9"/>
    </row>
    <row r="43" spans="1:7" x14ac:dyDescent="0.35">
      <c r="A43" s="9"/>
    </row>
    <row r="44" spans="1:7" x14ac:dyDescent="0.35">
      <c r="A44" s="9"/>
    </row>
    <row r="45" spans="1:7" x14ac:dyDescent="0.35">
      <c r="A45" s="9"/>
      <c r="B45" s="2"/>
    </row>
    <row r="46" spans="1:7" x14ac:dyDescent="0.35">
      <c r="A46" s="9"/>
      <c r="B46"/>
    </row>
    <row r="47" spans="1:7" x14ac:dyDescent="0.35">
      <c r="A47" s="9"/>
      <c r="B47"/>
    </row>
    <row r="48" spans="1:7" x14ac:dyDescent="0.35">
      <c r="A48" s="9"/>
      <c r="B48"/>
    </row>
    <row r="49" spans="1:2" x14ac:dyDescent="0.35">
      <c r="A49" s="9"/>
      <c r="B49"/>
    </row>
    <row r="50" spans="1:2" x14ac:dyDescent="0.35">
      <c r="A50" s="9"/>
      <c r="B50"/>
    </row>
    <row r="51" spans="1:2" x14ac:dyDescent="0.35">
      <c r="A51" s="9"/>
      <c r="B51"/>
    </row>
    <row r="52" spans="1:2" x14ac:dyDescent="0.35">
      <c r="A52" s="9"/>
      <c r="B52"/>
    </row>
    <row r="53" spans="1:2" x14ac:dyDescent="0.35">
      <c r="A53" s="9"/>
      <c r="B53"/>
    </row>
    <row r="54" spans="1:2" x14ac:dyDescent="0.35">
      <c r="A54" s="9"/>
      <c r="B54"/>
    </row>
    <row r="55" spans="1:2" x14ac:dyDescent="0.35">
      <c r="A55" s="9"/>
      <c r="B55"/>
    </row>
    <row r="56" spans="1:2" x14ac:dyDescent="0.35">
      <c r="A56" s="9"/>
      <c r="B56"/>
    </row>
    <row r="57" spans="1:2" x14ac:dyDescent="0.35">
      <c r="A57" s="9"/>
      <c r="B57"/>
    </row>
    <row r="58" spans="1:2" x14ac:dyDescent="0.35">
      <c r="A58" s="9"/>
      <c r="B58"/>
    </row>
    <row r="59" spans="1:2" x14ac:dyDescent="0.35">
      <c r="A59" s="9"/>
      <c r="B59"/>
    </row>
    <row r="60" spans="1:2" x14ac:dyDescent="0.35">
      <c r="A60" s="9"/>
      <c r="B60"/>
    </row>
    <row r="61" spans="1:2" x14ac:dyDescent="0.35">
      <c r="A61" s="9"/>
      <c r="B61"/>
    </row>
    <row r="62" spans="1:2" x14ac:dyDescent="0.35">
      <c r="A62" s="9"/>
      <c r="B62"/>
    </row>
    <row r="63" spans="1:2" x14ac:dyDescent="0.35">
      <c r="A63" s="9"/>
      <c r="B63"/>
    </row>
    <row r="64" spans="1:2" x14ac:dyDescent="0.35">
      <c r="A64" s="9"/>
      <c r="B64"/>
    </row>
    <row r="65" spans="1:2" x14ac:dyDescent="0.35">
      <c r="A65" s="9"/>
      <c r="B65"/>
    </row>
    <row r="66" spans="1:2" x14ac:dyDescent="0.35">
      <c r="A66" s="9"/>
      <c r="B66"/>
    </row>
    <row r="67" spans="1:2" x14ac:dyDescent="0.35">
      <c r="A67" s="9"/>
      <c r="B67"/>
    </row>
    <row r="68" spans="1:2" x14ac:dyDescent="0.35">
      <c r="A68" s="9"/>
      <c r="B68"/>
    </row>
    <row r="69" spans="1:2" x14ac:dyDescent="0.35">
      <c r="A69" s="9"/>
      <c r="B69"/>
    </row>
    <row r="70" spans="1:2" x14ac:dyDescent="0.35">
      <c r="A70" s="9"/>
      <c r="B70"/>
    </row>
    <row r="71" spans="1:2" x14ac:dyDescent="0.35">
      <c r="A71" s="9"/>
      <c r="B71"/>
    </row>
    <row r="72" spans="1:2" x14ac:dyDescent="0.35">
      <c r="A72" s="9"/>
      <c r="B72"/>
    </row>
    <row r="73" spans="1:2" x14ac:dyDescent="0.35">
      <c r="A73" s="9"/>
      <c r="B73"/>
    </row>
    <row r="74" spans="1:2" x14ac:dyDescent="0.35">
      <c r="A74" s="9"/>
      <c r="B74"/>
    </row>
    <row r="75" spans="1:2" x14ac:dyDescent="0.35">
      <c r="A75" s="9"/>
      <c r="B75"/>
    </row>
    <row r="76" spans="1:2" x14ac:dyDescent="0.35">
      <c r="A76" s="9"/>
      <c r="B76"/>
    </row>
    <row r="77" spans="1:2" x14ac:dyDescent="0.35">
      <c r="A77" s="9"/>
      <c r="B77"/>
    </row>
    <row r="78" spans="1:2" x14ac:dyDescent="0.35">
      <c r="A78" s="9"/>
      <c r="B78"/>
    </row>
    <row r="79" spans="1:2" x14ac:dyDescent="0.35">
      <c r="A79" s="9"/>
      <c r="B79"/>
    </row>
    <row r="80" spans="1:2" x14ac:dyDescent="0.35">
      <c r="A80" s="9"/>
      <c r="B80"/>
    </row>
    <row r="81" spans="1:2" x14ac:dyDescent="0.35">
      <c r="A81" s="9"/>
      <c r="B81"/>
    </row>
    <row r="82" spans="1:2" x14ac:dyDescent="0.35">
      <c r="A82" s="9"/>
      <c r="B82"/>
    </row>
    <row r="83" spans="1:2" x14ac:dyDescent="0.35">
      <c r="A83" s="9"/>
      <c r="B83"/>
    </row>
    <row r="84" spans="1:2" x14ac:dyDescent="0.35">
      <c r="A84" s="9"/>
      <c r="B84"/>
    </row>
    <row r="85" spans="1:2" x14ac:dyDescent="0.35">
      <c r="A85" s="9"/>
      <c r="B85"/>
    </row>
    <row r="86" spans="1:2" x14ac:dyDescent="0.35">
      <c r="A86" s="9"/>
      <c r="B86"/>
    </row>
    <row r="87" spans="1:2" x14ac:dyDescent="0.35">
      <c r="A87" s="9"/>
      <c r="B87"/>
    </row>
    <row r="88" spans="1:2" x14ac:dyDescent="0.35">
      <c r="A88" s="9"/>
      <c r="B88"/>
    </row>
    <row r="89" spans="1:2" x14ac:dyDescent="0.35">
      <c r="A89" s="9"/>
      <c r="B89"/>
    </row>
    <row r="90" spans="1:2" x14ac:dyDescent="0.35">
      <c r="A90" s="9"/>
      <c r="B90"/>
    </row>
    <row r="91" spans="1:2" x14ac:dyDescent="0.35">
      <c r="A91" s="9"/>
      <c r="B91"/>
    </row>
    <row r="92" spans="1:2" x14ac:dyDescent="0.35">
      <c r="A92" s="9"/>
      <c r="B92"/>
    </row>
    <row r="93" spans="1:2" x14ac:dyDescent="0.35">
      <c r="A93" s="9"/>
      <c r="B93"/>
    </row>
    <row r="94" spans="1:2" x14ac:dyDescent="0.35">
      <c r="A94" s="9"/>
      <c r="B94"/>
    </row>
    <row r="95" spans="1:2" x14ac:dyDescent="0.35">
      <c r="A95" s="9"/>
      <c r="B95"/>
    </row>
    <row r="96" spans="1:2" x14ac:dyDescent="0.35">
      <c r="A96" s="9"/>
      <c r="B96"/>
    </row>
    <row r="97" spans="1:2" x14ac:dyDescent="0.35">
      <c r="A97" s="9"/>
      <c r="B97"/>
    </row>
    <row r="98" spans="1:2" x14ac:dyDescent="0.35">
      <c r="A98" s="9"/>
      <c r="B98"/>
    </row>
    <row r="99" spans="1:2" x14ac:dyDescent="0.35">
      <c r="A99" s="9"/>
      <c r="B99"/>
    </row>
    <row r="100" spans="1:2" x14ac:dyDescent="0.35">
      <c r="A100" s="9"/>
      <c r="B100"/>
    </row>
    <row r="101" spans="1:2" x14ac:dyDescent="0.35">
      <c r="A101" s="9"/>
      <c r="B101"/>
    </row>
    <row r="102" spans="1:2" x14ac:dyDescent="0.35">
      <c r="A102" s="9"/>
      <c r="B102"/>
    </row>
    <row r="103" spans="1:2" x14ac:dyDescent="0.35">
      <c r="A103" s="9"/>
      <c r="B103"/>
    </row>
    <row r="104" spans="1:2" x14ac:dyDescent="0.35">
      <c r="A104" s="9"/>
      <c r="B104"/>
    </row>
    <row r="105" spans="1:2" x14ac:dyDescent="0.35">
      <c r="A105" s="9"/>
      <c r="B105"/>
    </row>
    <row r="106" spans="1:2" x14ac:dyDescent="0.35">
      <c r="A106" s="9"/>
      <c r="B106"/>
    </row>
    <row r="107" spans="1:2" x14ac:dyDescent="0.35">
      <c r="A107" s="9"/>
      <c r="B107"/>
    </row>
    <row r="108" spans="1:2" x14ac:dyDescent="0.35">
      <c r="A108" s="9"/>
      <c r="B108"/>
    </row>
    <row r="109" spans="1:2" x14ac:dyDescent="0.35">
      <c r="A109" s="9"/>
      <c r="B109"/>
    </row>
    <row r="110" spans="1:2" x14ac:dyDescent="0.35">
      <c r="A110" s="9"/>
      <c r="B110"/>
    </row>
    <row r="111" spans="1:2" x14ac:dyDescent="0.35">
      <c r="A111" s="9"/>
      <c r="B111"/>
    </row>
    <row r="112" spans="1:2" x14ac:dyDescent="0.35">
      <c r="A112" s="9"/>
      <c r="B112"/>
    </row>
    <row r="113" spans="1:2" x14ac:dyDescent="0.35">
      <c r="A113" s="9"/>
      <c r="B113"/>
    </row>
    <row r="114" spans="1:2" x14ac:dyDescent="0.35">
      <c r="A114" s="9"/>
      <c r="B114"/>
    </row>
    <row r="115" spans="1:2" x14ac:dyDescent="0.35">
      <c r="A115" s="9"/>
      <c r="B115"/>
    </row>
    <row r="116" spans="1:2" x14ac:dyDescent="0.35">
      <c r="A116" s="9"/>
      <c r="B116"/>
    </row>
    <row r="117" spans="1:2" x14ac:dyDescent="0.35">
      <c r="A117" s="9"/>
      <c r="B117"/>
    </row>
    <row r="118" spans="1:2" x14ac:dyDescent="0.35">
      <c r="A118" s="9"/>
      <c r="B118"/>
    </row>
    <row r="119" spans="1:2" x14ac:dyDescent="0.35">
      <c r="A119" s="9"/>
      <c r="B119"/>
    </row>
    <row r="120" spans="1:2" x14ac:dyDescent="0.35">
      <c r="A120" s="9"/>
      <c r="B120"/>
    </row>
    <row r="121" spans="1:2" x14ac:dyDescent="0.35">
      <c r="A121" s="9"/>
      <c r="B121"/>
    </row>
    <row r="122" spans="1:2" x14ac:dyDescent="0.35">
      <c r="A122" s="9"/>
      <c r="B122"/>
    </row>
    <row r="123" spans="1:2" x14ac:dyDescent="0.35">
      <c r="A123" s="9"/>
      <c r="B123"/>
    </row>
    <row r="124" spans="1:2" x14ac:dyDescent="0.35">
      <c r="A124" s="9"/>
      <c r="B124"/>
    </row>
    <row r="125" spans="1:2" x14ac:dyDescent="0.35">
      <c r="A125" s="9"/>
      <c r="B125"/>
    </row>
    <row r="126" spans="1:2" x14ac:dyDescent="0.35">
      <c r="A126" s="9"/>
      <c r="B126"/>
    </row>
    <row r="127" spans="1:2" x14ac:dyDescent="0.35">
      <c r="A127" s="9"/>
      <c r="B127"/>
    </row>
    <row r="128" spans="1:2" x14ac:dyDescent="0.35">
      <c r="A128" s="9"/>
      <c r="B128"/>
    </row>
    <row r="129" spans="1:2" x14ac:dyDescent="0.35">
      <c r="A129" s="9"/>
      <c r="B129"/>
    </row>
    <row r="130" spans="1:2" x14ac:dyDescent="0.35">
      <c r="A130" s="9"/>
      <c r="B130"/>
    </row>
    <row r="131" spans="1:2" x14ac:dyDescent="0.35">
      <c r="A131" s="9"/>
      <c r="B131"/>
    </row>
    <row r="132" spans="1:2" x14ac:dyDescent="0.35">
      <c r="A132" s="9"/>
      <c r="B132"/>
    </row>
    <row r="133" spans="1:2" x14ac:dyDescent="0.35">
      <c r="A133" s="9"/>
      <c r="B133"/>
    </row>
    <row r="134" spans="1:2" x14ac:dyDescent="0.35">
      <c r="A134" s="9"/>
      <c r="B134"/>
    </row>
    <row r="135" spans="1:2" x14ac:dyDescent="0.35">
      <c r="A135" s="9"/>
      <c r="B135"/>
    </row>
    <row r="136" spans="1:2" x14ac:dyDescent="0.35">
      <c r="A136" s="9"/>
      <c r="B136"/>
    </row>
    <row r="137" spans="1:2" x14ac:dyDescent="0.35">
      <c r="A137" s="9"/>
      <c r="B137"/>
    </row>
    <row r="138" spans="1:2" x14ac:dyDescent="0.35">
      <c r="A138" s="9"/>
      <c r="B138"/>
    </row>
    <row r="139" spans="1:2" x14ac:dyDescent="0.35">
      <c r="A139" s="9"/>
      <c r="B139"/>
    </row>
    <row r="140" spans="1:2" x14ac:dyDescent="0.35">
      <c r="A140" s="9"/>
      <c r="B140"/>
    </row>
    <row r="141" spans="1:2" x14ac:dyDescent="0.35">
      <c r="A141" s="9"/>
    </row>
    <row r="142" spans="1:2" x14ac:dyDescent="0.35">
      <c r="A142" s="9"/>
    </row>
  </sheetData>
  <sortState xmlns:xlrd2="http://schemas.microsoft.com/office/spreadsheetml/2017/richdata2" ref="A2:A29">
    <sortCondition ref="A2:A29"/>
  </sortState>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B6588-AE4E-4703-B3C2-4434954CC31C}">
  <dimension ref="A1:J167"/>
  <sheetViews>
    <sheetView workbookViewId="0">
      <selection activeCell="J2" sqref="J2"/>
    </sheetView>
  </sheetViews>
  <sheetFormatPr baseColWidth="10" defaultRowHeight="14.5" x14ac:dyDescent="0.35"/>
  <cols>
    <col min="1" max="1" width="12.1796875" style="4" customWidth="1"/>
    <col min="3" max="3" width="5.7265625" style="18" customWidth="1"/>
    <col min="4" max="4" width="37.453125" style="22" customWidth="1"/>
    <col min="5" max="5" width="9.6328125" style="18" bestFit="1" customWidth="1"/>
    <col min="6" max="7" width="5.36328125" style="18" customWidth="1"/>
    <col min="9" max="9" width="32.81640625" style="3" customWidth="1"/>
    <col min="10" max="10" width="69.36328125" customWidth="1"/>
  </cols>
  <sheetData>
    <row r="1" spans="1:10" x14ac:dyDescent="0.35">
      <c r="A1" s="10" t="s">
        <v>694</v>
      </c>
      <c r="B1" s="10" t="s">
        <v>693</v>
      </c>
      <c r="C1" s="12" t="s">
        <v>725</v>
      </c>
      <c r="D1" s="26" t="s">
        <v>885</v>
      </c>
      <c r="E1" s="17" t="s">
        <v>884</v>
      </c>
      <c r="F1" s="19" t="s">
        <v>879</v>
      </c>
      <c r="G1" s="17"/>
      <c r="I1" s="17" t="s">
        <v>886</v>
      </c>
      <c r="J1" s="17" t="s">
        <v>806</v>
      </c>
    </row>
    <row r="2" spans="1:10" x14ac:dyDescent="0.35">
      <c r="A2" s="11" t="s">
        <v>807</v>
      </c>
      <c r="B2" s="4" t="s">
        <v>486</v>
      </c>
      <c r="C2" s="25" t="s">
        <v>725</v>
      </c>
      <c r="D2" s="27" t="str">
        <f>_xlfn.CONCAT(A2," module:progrSpecProp_Language module:Language_",B2," . module:Language_",B2," a schema:PropertyValue ; schema:identifier ",C2,"Language",C2," ; schema:name ",C2,"Lehrsprache ",B2,C2," ; schema:valueReference module:Language_",E2,"_",B2," . module:Language_",E2,"_",B2," a schema:PropertyValue ; schema:name ",C2,"Lehrsprache ",B2," im Studiengang ",E2,C2," ; ")</f>
        <v xml:space="preserve">module:MIK1 module:progrSpecProp_Language module:Language_MIK1 . module:Language_MIK1 a schema:PropertyValue ; schema:identifier "Language" ; schema:name "Lehrsprache MIK1" ; schema:valueReference module:Language_BIFK_MIK1 . module:Language_BIFK_MIK1 a schema:PropertyValue ; schema:name "Lehrsprache MIK1 im Studiengang BIFK" ; </v>
      </c>
      <c r="E2" s="18" t="s">
        <v>699</v>
      </c>
      <c r="F2" s="18" t="s">
        <v>880</v>
      </c>
      <c r="I2" s="2" t="str">
        <f>_xlfn.CONCAT("schema:value ",C2,F2,C2,IF(G2="","",_xlfn.CONCAT(" , ",C2,G2,C2)),IF(H2="","",_xlfn.CONCAT(" , ",C2,H2,C2))," .")</f>
        <v>schema:value "de" .</v>
      </c>
      <c r="J2" t="str">
        <f>_xlfn.CONCAT(D2,I2)</f>
        <v>module:MIK1 module:progrSpecProp_Language module:Language_MIK1 . module:Language_MIK1 a schema:PropertyValue ; schema:identifier "Language" ; schema:name "Lehrsprache MIK1" ; schema:valueReference module:Language_BIFK_MIK1 . module:Language_BIFK_MIK1 a schema:PropertyValue ; schema:name "Lehrsprache MIK1 im Studiengang BIFK" ; schema:value "de" .</v>
      </c>
    </row>
    <row r="3" spans="1:10" x14ac:dyDescent="0.35">
      <c r="A3" s="11" t="s">
        <v>807</v>
      </c>
      <c r="B3" s="4" t="s">
        <v>486</v>
      </c>
      <c r="C3" s="25" t="s">
        <v>725</v>
      </c>
      <c r="D3" s="27" t="str">
        <f t="shared" ref="D3:D66" si="0">_xlfn.CONCAT(A3," module:progrSpecProp_Language module:Language_",B3," . module:Language_",B3," a schema:PropertyValue ; schema:identifier ",C3,"Language",C3," ; schema:name ",C3,"Lehrsprache ",B3,C3," ; schema:valueReference module:Language_",E3,"_",B3," . module:Language_",E3,"_",B3," a schema:PropertyValue ; schema:name ",C3,"Lehrsprache ",B3," im Studiengang ",E3,C3," ; ")</f>
        <v xml:space="preserve">module:MIK1 module:progrSpecProp_Language module:Language_MIK1 . module:Language_MIK1 a schema:PropertyValue ; schema:identifier "Language" ; schema:name "Lehrsprache MIK1" ; schema:valueReference module:Language_BACS_MIK1 . module:Language_BACS_MIK1 a schema:PropertyValue ; schema:name "Lehrsprache MIK1 im Studiengang BACS" ; </v>
      </c>
      <c r="E3" s="18" t="s">
        <v>700</v>
      </c>
      <c r="F3" s="18" t="s">
        <v>880</v>
      </c>
      <c r="I3" s="2" t="str">
        <f t="shared" ref="I3:I66" si="1">_xlfn.CONCAT("schema:value ",C3,F3,C3,IF(G3="","",_xlfn.CONCAT(" , ",C3,G3,C3)),IF(H3="","",_xlfn.CONCAT(" , ",C3,H3,C3))," .")</f>
        <v>schema:value "de" .</v>
      </c>
      <c r="J3" t="str">
        <f t="shared" ref="J3:J66" si="2">_xlfn.CONCAT(D3,I3)</f>
        <v>module:MIK1 module:progrSpecProp_Language module:Language_MIK1 . module:Language_MIK1 a schema:PropertyValue ; schema:identifier "Language" ; schema:name "Lehrsprache MIK1" ; schema:valueReference module:Language_BACS_MIK1 . module:Language_BACS_MIK1 a schema:PropertyValue ; schema:name "Lehrsprache MIK1 im Studiengang BACS" ; schema:value "de" .</v>
      </c>
    </row>
    <row r="4" spans="1:10" x14ac:dyDescent="0.35">
      <c r="A4" s="11" t="s">
        <v>807</v>
      </c>
      <c r="B4" s="4" t="s">
        <v>486</v>
      </c>
      <c r="C4" s="25" t="s">
        <v>725</v>
      </c>
      <c r="D4" s="27" t="str">
        <f t="shared" si="0"/>
        <v xml:space="preserve">module:MIK1 module:progrSpecProp_Language module:Language_MIK1 . module:Language_MIK1 a schema:PropertyValue ; schema:identifier "Language" ; schema:name "Lehrsprache MIK1" ; schema:valueReference module:Language_BMZK_MIK1 . module:Language_BMZK_MIK1 a schema:PropertyValue ; schema:name "Lehrsprache MIK1 im Studiengang BMZK" ; </v>
      </c>
      <c r="E4" s="18" t="s">
        <v>701</v>
      </c>
      <c r="F4" s="18" t="s">
        <v>880</v>
      </c>
      <c r="I4" s="2" t="str">
        <f t="shared" si="1"/>
        <v>schema:value "de" .</v>
      </c>
      <c r="J4" t="str">
        <f t="shared" si="2"/>
        <v>module:MIK1 module:progrSpecProp_Language module:Language_MIK1 . module:Language_MIK1 a schema:PropertyValue ; schema:identifier "Language" ; schema:name "Lehrsprache MIK1" ; schema:valueReference module:Language_BMZK_MIK1 . module:Language_BMZK_MIK1 a schema:PropertyValue ; schema:name "Lehrsprache MIK1 im Studiengang BMZK" ; schema:value "de" .</v>
      </c>
    </row>
    <row r="5" spans="1:10" x14ac:dyDescent="0.35">
      <c r="A5" s="11" t="s">
        <v>808</v>
      </c>
      <c r="B5" s="4" t="s">
        <v>585</v>
      </c>
      <c r="C5" s="25" t="s">
        <v>725</v>
      </c>
      <c r="D5" s="27" t="str">
        <f t="shared" si="0"/>
        <v xml:space="preserve">module:ADIK module:progrSpecProp_Language module:Language_ADIK . module:Language_ADIK a schema:PropertyValue ; schema:identifier "Language" ; schema:name "Lehrsprache ADIK" ; schema:valueReference module:Language_BIFK_ADIK . module:Language_BIFK_ADIK a schema:PropertyValue ; schema:name "Lehrsprache ADIK im Studiengang BIFK" ; </v>
      </c>
      <c r="E5" s="18" t="s">
        <v>699</v>
      </c>
      <c r="F5" s="18" t="s">
        <v>880</v>
      </c>
      <c r="I5" s="2" t="str">
        <f t="shared" si="1"/>
        <v>schema:value "de" .</v>
      </c>
      <c r="J5" t="str">
        <f t="shared" si="2"/>
        <v>module:ADIK module:progrSpecProp_Language module:Language_ADIK . module:Language_ADIK a schema:PropertyValue ; schema:identifier "Language" ; schema:name "Lehrsprache ADIK" ; schema:valueReference module:Language_BIFK_ADIK . module:Language_BIFK_ADIK a schema:PropertyValue ; schema:name "Lehrsprache ADIK im Studiengang BIFK" ; schema:value "de" .</v>
      </c>
    </row>
    <row r="6" spans="1:10" x14ac:dyDescent="0.35">
      <c r="A6" s="11" t="s">
        <v>808</v>
      </c>
      <c r="B6" s="4" t="s">
        <v>585</v>
      </c>
      <c r="C6" s="25" t="s">
        <v>725</v>
      </c>
      <c r="D6" s="27" t="str">
        <f t="shared" si="0"/>
        <v xml:space="preserve">module:ADIK module:progrSpecProp_Language module:Language_ADIK . module:Language_ADIK a schema:PropertyValue ; schema:identifier "Language" ; schema:name "Lehrsprache ADIK" ; schema:valueReference module:Language_BACS_ADIK . module:Language_BACS_ADIK a schema:PropertyValue ; schema:name "Lehrsprache ADIK im Studiengang BACS" ; </v>
      </c>
      <c r="E6" s="18" t="s">
        <v>700</v>
      </c>
      <c r="F6" s="18" t="s">
        <v>881</v>
      </c>
      <c r="I6" s="2" t="str">
        <f t="shared" si="1"/>
        <v>schema:value "en" .</v>
      </c>
      <c r="J6" t="str">
        <f t="shared" si="2"/>
        <v>module:ADIK module:progrSpecProp_Language module:Language_ADIK . module:Language_ADIK a schema:PropertyValue ; schema:identifier "Language" ; schema:name "Lehrsprache ADIK" ; schema:valueReference module:Language_BACS_ADIK . module:Language_BACS_ADIK a schema:PropertyValue ; schema:name "Lehrsprache ADIK im Studiengang BACS" ; schema:value "en" .</v>
      </c>
    </row>
    <row r="7" spans="1:10" x14ac:dyDescent="0.35">
      <c r="A7" s="11" t="s">
        <v>808</v>
      </c>
      <c r="B7" s="4" t="s">
        <v>585</v>
      </c>
      <c r="C7" s="25" t="s">
        <v>725</v>
      </c>
      <c r="D7" s="27" t="str">
        <f t="shared" si="0"/>
        <v xml:space="preserve">module:ADIK module:progrSpecProp_Language module:Language_ADIK . module:Language_ADIK a schema:PropertyValue ; schema:identifier "Language" ; schema:name "Lehrsprache ADIK" ; schema:valueReference module:Language_BMZK_ADIK . module:Language_BMZK_ADIK a schema:PropertyValue ; schema:name "Lehrsprache ADIK im Studiengang BMZK" ; </v>
      </c>
      <c r="E7" s="18" t="s">
        <v>701</v>
      </c>
      <c r="F7" s="18" t="s">
        <v>880</v>
      </c>
      <c r="I7" s="2" t="str">
        <f t="shared" si="1"/>
        <v>schema:value "de" .</v>
      </c>
      <c r="J7" t="str">
        <f t="shared" si="2"/>
        <v>module:ADIK module:progrSpecProp_Language module:Language_ADIK . module:Language_ADIK a schema:PropertyValue ; schema:identifier "Language" ; schema:name "Lehrsprache ADIK" ; schema:valueReference module:Language_BMZK_ADIK . module:Language_BMZK_ADIK a schema:PropertyValue ; schema:name "Lehrsprache ADIK im Studiengang BMZK" ; schema:value "de" .</v>
      </c>
    </row>
    <row r="8" spans="1:10" x14ac:dyDescent="0.35">
      <c r="A8" s="11" t="s">
        <v>809</v>
      </c>
      <c r="B8" s="4" t="s">
        <v>578</v>
      </c>
      <c r="C8" s="25" t="s">
        <v>725</v>
      </c>
      <c r="D8" s="27" t="str">
        <f t="shared" si="0"/>
        <v xml:space="preserve">module:InLo module:progrSpecProp_Language module:Language_InLo . module:Language_InLo a schema:PropertyValue ; schema:identifier "Language" ; schema:name "Lehrsprache InLo" ; schema:valueReference module:Language_BIFK_InLo . module:Language_BIFK_InLo a schema:PropertyValue ; schema:name "Lehrsprache InLo im Studiengang BIFK" ; </v>
      </c>
      <c r="E8" s="18" t="s">
        <v>699</v>
      </c>
      <c r="F8" s="18" t="s">
        <v>880</v>
      </c>
      <c r="I8" s="2" t="str">
        <f t="shared" si="1"/>
        <v>schema:value "de" .</v>
      </c>
      <c r="J8" t="str">
        <f t="shared" si="2"/>
        <v>module:InLo module:progrSpecProp_Language module:Language_InLo . module:Language_InLo a schema:PropertyValue ; schema:identifier "Language" ; schema:name "Lehrsprache InLo" ; schema:valueReference module:Language_BIFK_InLo . module:Language_BIFK_InLo a schema:PropertyValue ; schema:name "Lehrsprache InLo im Studiengang BIFK" ; schema:value "de" .</v>
      </c>
    </row>
    <row r="9" spans="1:10" x14ac:dyDescent="0.35">
      <c r="A9" s="11" t="s">
        <v>809</v>
      </c>
      <c r="B9" s="4" t="s">
        <v>578</v>
      </c>
      <c r="C9" s="25" t="s">
        <v>725</v>
      </c>
      <c r="D9" s="27" t="str">
        <f t="shared" si="0"/>
        <v xml:space="preserve">module:InLo module:progrSpecProp_Language module:Language_InLo . module:Language_InLo a schema:PropertyValue ; schema:identifier "Language" ; schema:name "Lehrsprache InLo" ; schema:valueReference module:Language_BACS_InLo . module:Language_BACS_InLo a schema:PropertyValue ; schema:name "Lehrsprache InLo im Studiengang BACS" ; </v>
      </c>
      <c r="E9" s="18" t="s">
        <v>700</v>
      </c>
      <c r="F9" s="18" t="s">
        <v>881</v>
      </c>
      <c r="I9" s="2" t="str">
        <f t="shared" si="1"/>
        <v>schema:value "en" .</v>
      </c>
      <c r="J9" t="str">
        <f t="shared" si="2"/>
        <v>module:InLo module:progrSpecProp_Language module:Language_InLo . module:Language_InLo a schema:PropertyValue ; schema:identifier "Language" ; schema:name "Lehrsprache InLo" ; schema:valueReference module:Language_BACS_InLo . module:Language_BACS_InLo a schema:PropertyValue ; schema:name "Lehrsprache InLo im Studiengang BACS" ; schema:value "en" .</v>
      </c>
    </row>
    <row r="10" spans="1:10" x14ac:dyDescent="0.35">
      <c r="A10" s="11" t="s">
        <v>809</v>
      </c>
      <c r="B10" s="4" t="s">
        <v>578</v>
      </c>
      <c r="C10" s="25" t="s">
        <v>725</v>
      </c>
      <c r="D10" s="27" t="str">
        <f t="shared" si="0"/>
        <v xml:space="preserve">module:InLo module:progrSpecProp_Language module:Language_InLo . module:Language_InLo a schema:PropertyValue ; schema:identifier "Language" ; schema:name "Lehrsprache InLo" ; schema:valueReference module:Language_BMZK_InLo . module:Language_BMZK_InLo a schema:PropertyValue ; schema:name "Lehrsprache InLo im Studiengang BMZK" ; </v>
      </c>
      <c r="E10" s="18" t="s">
        <v>701</v>
      </c>
      <c r="F10" s="18" t="s">
        <v>880</v>
      </c>
      <c r="I10" s="2" t="str">
        <f t="shared" si="1"/>
        <v>schema:value "de" .</v>
      </c>
      <c r="J10" t="str">
        <f t="shared" si="2"/>
        <v>module:InLo module:progrSpecProp_Language module:Language_InLo . module:Language_InLo a schema:PropertyValue ; schema:identifier "Language" ; schema:name "Lehrsprache InLo" ; schema:valueReference module:Language_BMZK_InLo . module:Language_BMZK_InLo a schema:PropertyValue ; schema:name "Lehrsprache InLo im Studiengang BMZK" ; schema:value "de" .</v>
      </c>
    </row>
    <row r="11" spans="1:10" x14ac:dyDescent="0.35">
      <c r="A11" s="11" t="s">
        <v>810</v>
      </c>
      <c r="B11" s="4" t="s">
        <v>570</v>
      </c>
      <c r="C11" s="25" t="s">
        <v>725</v>
      </c>
      <c r="D11" s="27" t="str">
        <f t="shared" si="0"/>
        <v xml:space="preserve">module:PIK1 module:progrSpecProp_Language module:Language_PIK1 . module:Language_PIK1 a schema:PropertyValue ; schema:identifier "Language" ; schema:name "Lehrsprache PIK1" ; schema:valueReference module:Language_BIFK_PIK1 . module:Language_BIFK_PIK1 a schema:PropertyValue ; schema:name "Lehrsprache PIK1 im Studiengang BIFK" ; </v>
      </c>
      <c r="E11" s="18" t="s">
        <v>699</v>
      </c>
      <c r="F11" s="18" t="s">
        <v>880</v>
      </c>
      <c r="I11" s="2" t="str">
        <f t="shared" si="1"/>
        <v>schema:value "de" .</v>
      </c>
      <c r="J11" t="str">
        <f t="shared" si="2"/>
        <v>module:PIK1 module:progrSpecProp_Language module:Language_PIK1 . module:Language_PIK1 a schema:PropertyValue ; schema:identifier "Language" ; schema:name "Lehrsprache PIK1" ; schema:valueReference module:Language_BIFK_PIK1 . module:Language_BIFK_PIK1 a schema:PropertyValue ; schema:name "Lehrsprache PIK1 im Studiengang BIFK" ; schema:value "de" .</v>
      </c>
    </row>
    <row r="12" spans="1:10" x14ac:dyDescent="0.35">
      <c r="A12" s="11" t="s">
        <v>810</v>
      </c>
      <c r="B12" s="4" t="s">
        <v>570</v>
      </c>
      <c r="C12" s="25" t="s">
        <v>725</v>
      </c>
      <c r="D12" s="27" t="str">
        <f t="shared" si="0"/>
        <v xml:space="preserve">module:PIK1 module:progrSpecProp_Language module:Language_PIK1 . module:Language_PIK1 a schema:PropertyValue ; schema:identifier "Language" ; schema:name "Lehrsprache PIK1" ; schema:valueReference module:Language_BACS_PIK1 . module:Language_BACS_PIK1 a schema:PropertyValue ; schema:name "Lehrsprache PIK1 im Studiengang BACS" ; </v>
      </c>
      <c r="E12" s="18" t="s">
        <v>700</v>
      </c>
      <c r="F12" s="18" t="s">
        <v>880</v>
      </c>
      <c r="I12" s="2" t="str">
        <f t="shared" si="1"/>
        <v>schema:value "de" .</v>
      </c>
      <c r="J12" t="str">
        <f t="shared" si="2"/>
        <v>module:PIK1 module:progrSpecProp_Language module:Language_PIK1 . module:Language_PIK1 a schema:PropertyValue ; schema:identifier "Language" ; schema:name "Lehrsprache PIK1" ; schema:valueReference module:Language_BACS_PIK1 . module:Language_BACS_PIK1 a schema:PropertyValue ; schema:name "Lehrsprache PIK1 im Studiengang BACS" ; schema:value "de" .</v>
      </c>
    </row>
    <row r="13" spans="1:10" x14ac:dyDescent="0.35">
      <c r="A13" s="11" t="s">
        <v>810</v>
      </c>
      <c r="B13" s="4" t="s">
        <v>570</v>
      </c>
      <c r="C13" s="25" t="s">
        <v>725</v>
      </c>
      <c r="D13" s="27" t="str">
        <f t="shared" si="0"/>
        <v xml:space="preserve">module:PIK1 module:progrSpecProp_Language module:Language_PIK1 . module:Language_PIK1 a schema:PropertyValue ; schema:identifier "Language" ; schema:name "Lehrsprache PIK1" ; schema:valueReference module:Language_BMZK_PIK1 . module:Language_BMZK_PIK1 a schema:PropertyValue ; schema:name "Lehrsprache PIK1 im Studiengang BMZK" ; </v>
      </c>
      <c r="E13" s="18" t="s">
        <v>701</v>
      </c>
      <c r="F13" s="18" t="s">
        <v>880</v>
      </c>
      <c r="I13" s="2" t="str">
        <f t="shared" si="1"/>
        <v>schema:value "de" .</v>
      </c>
      <c r="J13" t="str">
        <f t="shared" si="2"/>
        <v>module:PIK1 module:progrSpecProp_Language module:Language_PIK1 . module:Language_PIK1 a schema:PropertyValue ; schema:identifier "Language" ; schema:name "Lehrsprache PIK1" ; schema:valueReference module:Language_BMZK_PIK1 . module:Language_BMZK_PIK1 a schema:PropertyValue ; schema:name "Lehrsprache PIK1 im Studiengang BMZK" ; schema:value "de" .</v>
      </c>
    </row>
    <row r="14" spans="1:10" x14ac:dyDescent="0.35">
      <c r="A14" s="11" t="s">
        <v>811</v>
      </c>
      <c r="B14" s="4" t="s">
        <v>564</v>
      </c>
      <c r="C14" s="25" t="s">
        <v>725</v>
      </c>
      <c r="D14" s="27" t="str">
        <f t="shared" si="0"/>
        <v xml:space="preserve">module:TIMT module:progrSpecProp_Language module:Language_TIMT . module:Language_TIMT a schema:PropertyValue ; schema:identifier "Language" ; schema:name "Lehrsprache TIMT" ; schema:valueReference module:Language_BIFK_TIMT . module:Language_BIFK_TIMT a schema:PropertyValue ; schema:name "Lehrsprache TIMT im Studiengang BIFK" ; </v>
      </c>
      <c r="E14" s="18" t="s">
        <v>699</v>
      </c>
      <c r="F14" s="18" t="s">
        <v>880</v>
      </c>
      <c r="I14" s="2" t="str">
        <f t="shared" si="1"/>
        <v>schema:value "de" .</v>
      </c>
      <c r="J14" t="str">
        <f t="shared" si="2"/>
        <v>module:TIMT module:progrSpecProp_Language module:Language_TIMT . module:Language_TIMT a schema:PropertyValue ; schema:identifier "Language" ; schema:name "Lehrsprache TIMT" ; schema:valueReference module:Language_BIFK_TIMT . module:Language_BIFK_TIMT a schema:PropertyValue ; schema:name "Lehrsprache TIMT im Studiengang BIFK" ; schema:value "de" .</v>
      </c>
    </row>
    <row r="15" spans="1:10" x14ac:dyDescent="0.35">
      <c r="A15" s="11" t="s">
        <v>811</v>
      </c>
      <c r="B15" s="4" t="s">
        <v>564</v>
      </c>
      <c r="C15" s="25" t="s">
        <v>725</v>
      </c>
      <c r="D15" s="27" t="str">
        <f t="shared" si="0"/>
        <v xml:space="preserve">module:TIMT module:progrSpecProp_Language module:Language_TIMT . module:Language_TIMT a schema:PropertyValue ; schema:identifier "Language" ; schema:name "Lehrsprache TIMT" ; schema:valueReference module:Language_BACS_TIMT . module:Language_BACS_TIMT a schema:PropertyValue ; schema:name "Lehrsprache TIMT im Studiengang BACS" ; </v>
      </c>
      <c r="E15" s="18" t="s">
        <v>700</v>
      </c>
      <c r="F15" s="18" t="s">
        <v>880</v>
      </c>
      <c r="I15" s="2" t="str">
        <f t="shared" si="1"/>
        <v>schema:value "de" .</v>
      </c>
      <c r="J15" t="str">
        <f t="shared" si="2"/>
        <v>module:TIMT module:progrSpecProp_Language module:Language_TIMT . module:Language_TIMT a schema:PropertyValue ; schema:identifier "Language" ; schema:name "Lehrsprache TIMT" ; schema:valueReference module:Language_BACS_TIMT . module:Language_BACS_TIMT a schema:PropertyValue ; schema:name "Lehrsprache TIMT im Studiengang BACS" ; schema:value "de" .</v>
      </c>
    </row>
    <row r="16" spans="1:10" x14ac:dyDescent="0.35">
      <c r="A16" s="11" t="s">
        <v>812</v>
      </c>
      <c r="B16" s="4" t="s">
        <v>554</v>
      </c>
      <c r="C16" s="25" t="s">
        <v>725</v>
      </c>
      <c r="D16" s="27" t="str">
        <f t="shared" si="0"/>
        <v xml:space="preserve">module:PSIK module:progrSpecProp_Language module:Language_PSIK . module:Language_PSIK a schema:PropertyValue ; schema:identifier "Language" ; schema:name "Lehrsprache PSIK" ; schema:valueReference module:Language_BIFK_PSIK . module:Language_BIFK_PSIK a schema:PropertyValue ; schema:name "Lehrsprache PSIK im Studiengang BIFK" ; </v>
      </c>
      <c r="E16" s="18" t="s">
        <v>699</v>
      </c>
      <c r="F16" s="18" t="s">
        <v>880</v>
      </c>
      <c r="I16" s="2" t="str">
        <f t="shared" si="1"/>
        <v>schema:value "de" .</v>
      </c>
      <c r="J16" t="str">
        <f t="shared" si="2"/>
        <v>module:PSIK module:progrSpecProp_Language module:Language_PSIK . module:Language_PSIK a schema:PropertyValue ; schema:identifier "Language" ; schema:name "Lehrsprache PSIK" ; schema:valueReference module:Language_BIFK_PSIK . module:Language_BIFK_PSIK a schema:PropertyValue ; schema:name "Lehrsprache PSIK im Studiengang BIFK" ; schema:value "de" .</v>
      </c>
    </row>
    <row r="17" spans="1:10" x14ac:dyDescent="0.35">
      <c r="A17" s="11" t="s">
        <v>812</v>
      </c>
      <c r="B17" s="4" t="s">
        <v>554</v>
      </c>
      <c r="C17" s="25" t="s">
        <v>725</v>
      </c>
      <c r="D17" s="27" t="str">
        <f t="shared" si="0"/>
        <v xml:space="preserve">module:PSIK module:progrSpecProp_Language module:Language_PSIK . module:Language_PSIK a schema:PropertyValue ; schema:identifier "Language" ; schema:name "Lehrsprache PSIK" ; schema:valueReference module:Language_BACS_PSIK . module:Language_BACS_PSIK a schema:PropertyValue ; schema:name "Lehrsprache PSIK im Studiengang BACS" ; </v>
      </c>
      <c r="E17" s="18" t="s">
        <v>700</v>
      </c>
      <c r="F17" s="18" t="s">
        <v>881</v>
      </c>
      <c r="I17" s="2" t="str">
        <f t="shared" si="1"/>
        <v>schema:value "en" .</v>
      </c>
      <c r="J17" t="str">
        <f t="shared" si="2"/>
        <v>module:PSIK module:progrSpecProp_Language module:Language_PSIK . module:Language_PSIK a schema:PropertyValue ; schema:identifier "Language" ; schema:name "Lehrsprache PSIK" ; schema:valueReference module:Language_BACS_PSIK . module:Language_BACS_PSIK a schema:PropertyValue ; schema:name "Lehrsprache PSIK im Studiengang BACS" ; schema:value "en" .</v>
      </c>
    </row>
    <row r="18" spans="1:10" x14ac:dyDescent="0.35">
      <c r="A18" s="11" t="s">
        <v>812</v>
      </c>
      <c r="B18" s="4" t="s">
        <v>554</v>
      </c>
      <c r="C18" s="25" t="s">
        <v>725</v>
      </c>
      <c r="D18" s="27" t="str">
        <f t="shared" si="0"/>
        <v xml:space="preserve">module:PSIK module:progrSpecProp_Language module:Language_PSIK . module:Language_PSIK a schema:PropertyValue ; schema:identifier "Language" ; schema:name "Lehrsprache PSIK" ; schema:valueReference module:Language_BMZK_PSIK . module:Language_BMZK_PSIK a schema:PropertyValue ; schema:name "Lehrsprache PSIK im Studiengang BMZK" ; </v>
      </c>
      <c r="E18" s="18" t="s">
        <v>701</v>
      </c>
      <c r="F18" s="18" t="s">
        <v>881</v>
      </c>
      <c r="I18" s="2" t="str">
        <f t="shared" si="1"/>
        <v>schema:value "en" .</v>
      </c>
      <c r="J18" t="str">
        <f t="shared" si="2"/>
        <v>module:PSIK module:progrSpecProp_Language module:Language_PSIK . module:Language_PSIK a schema:PropertyValue ; schema:identifier "Language" ; schema:name "Lehrsprache PSIK" ; schema:valueReference module:Language_BMZK_PSIK . module:Language_BMZK_PSIK a schema:PropertyValue ; schema:name "Lehrsprache PSIK im Studiengang BMZK" ; schema:value "en" .</v>
      </c>
    </row>
    <row r="19" spans="1:10" x14ac:dyDescent="0.35">
      <c r="A19" s="11" t="s">
        <v>813</v>
      </c>
      <c r="B19" s="4" t="s">
        <v>544</v>
      </c>
      <c r="C19" s="25" t="s">
        <v>725</v>
      </c>
      <c r="D19" s="27" t="str">
        <f t="shared" si="0"/>
        <v xml:space="preserve">module:EnIK module:progrSpecProp_Language module:Language_EnIK . module:Language_EnIK a schema:PropertyValue ; schema:identifier "Language" ; schema:name "Lehrsprache EnIK" ; schema:valueReference module:Language_BIFK_EnIK . module:Language_BIFK_EnIK a schema:PropertyValue ; schema:name "Lehrsprache EnIK im Studiengang BIFK" ; </v>
      </c>
      <c r="E19" s="18" t="s">
        <v>699</v>
      </c>
      <c r="F19" s="18" t="s">
        <v>881</v>
      </c>
      <c r="I19" s="2" t="str">
        <f t="shared" si="1"/>
        <v>schema:value "en" .</v>
      </c>
      <c r="J19" t="str">
        <f t="shared" si="2"/>
        <v>module:EnIK module:progrSpecProp_Language module:Language_EnIK . module:Language_EnIK a schema:PropertyValue ; schema:identifier "Language" ; schema:name "Lehrsprache EnIK" ; schema:valueReference module:Language_BIFK_EnIK . module:Language_BIFK_EnIK a schema:PropertyValue ; schema:name "Lehrsprache EnIK im Studiengang BIFK" ; schema:value "en" .</v>
      </c>
    </row>
    <row r="20" spans="1:10" x14ac:dyDescent="0.35">
      <c r="A20" s="11" t="s">
        <v>813</v>
      </c>
      <c r="B20" s="4" t="s">
        <v>544</v>
      </c>
      <c r="C20" s="25" t="s">
        <v>725</v>
      </c>
      <c r="D20" s="27" t="str">
        <f t="shared" si="0"/>
        <v xml:space="preserve">module:EnIK module:progrSpecProp_Language module:Language_EnIK . module:Language_EnIK a schema:PropertyValue ; schema:identifier "Language" ; schema:name "Lehrsprache EnIK" ; schema:valueReference module:Language_BACS_EnIK . module:Language_BACS_EnIK a schema:PropertyValue ; schema:name "Lehrsprache EnIK im Studiengang BACS" ; </v>
      </c>
      <c r="E20" s="18" t="s">
        <v>700</v>
      </c>
      <c r="F20" s="18" t="s">
        <v>881</v>
      </c>
      <c r="I20" s="2" t="str">
        <f t="shared" si="1"/>
        <v>schema:value "en" .</v>
      </c>
      <c r="J20" t="str">
        <f t="shared" si="2"/>
        <v>module:EnIK module:progrSpecProp_Language module:Language_EnIK . module:Language_EnIK a schema:PropertyValue ; schema:identifier "Language" ; schema:name "Lehrsprache EnIK" ; schema:valueReference module:Language_BACS_EnIK . module:Language_BACS_EnIK a schema:PropertyValue ; schema:name "Lehrsprache EnIK im Studiengang BACS" ; schema:value "en" .</v>
      </c>
    </row>
    <row r="21" spans="1:10" x14ac:dyDescent="0.35">
      <c r="A21" s="11" t="s">
        <v>814</v>
      </c>
      <c r="B21" s="4" t="s">
        <v>530</v>
      </c>
      <c r="C21" s="25" t="s">
        <v>725</v>
      </c>
      <c r="D21" s="27" t="str">
        <f t="shared" si="0"/>
        <v xml:space="preserve">module:MIK2 module:progrSpecProp_Language module:Language_MIK2 . module:Language_MIK2 a schema:PropertyValue ; schema:identifier "Language" ; schema:name "Lehrsprache MIK2" ; schema:valueReference module:Language_BIFK_MIK2 . module:Language_BIFK_MIK2 a schema:PropertyValue ; schema:name "Lehrsprache MIK2 im Studiengang BIFK" ; </v>
      </c>
      <c r="E21" s="18" t="s">
        <v>699</v>
      </c>
      <c r="F21" s="18" t="s">
        <v>880</v>
      </c>
      <c r="I21" s="2" t="str">
        <f t="shared" si="1"/>
        <v>schema:value "de" .</v>
      </c>
      <c r="J21" t="str">
        <f t="shared" si="2"/>
        <v>module:MIK2 module:progrSpecProp_Language module:Language_MIK2 . module:Language_MIK2 a schema:PropertyValue ; schema:identifier "Language" ; schema:name "Lehrsprache MIK2" ; schema:valueReference module:Language_BIFK_MIK2 . module:Language_BIFK_MIK2 a schema:PropertyValue ; schema:name "Lehrsprache MIK2 im Studiengang BIFK" ; schema:value "de" .</v>
      </c>
    </row>
    <row r="22" spans="1:10" x14ac:dyDescent="0.35">
      <c r="A22" s="11" t="s">
        <v>814</v>
      </c>
      <c r="B22" s="4" t="s">
        <v>530</v>
      </c>
      <c r="C22" s="25" t="s">
        <v>725</v>
      </c>
      <c r="D22" s="27" t="str">
        <f t="shared" si="0"/>
        <v xml:space="preserve">module:MIK2 module:progrSpecProp_Language module:Language_MIK2 . module:Language_MIK2 a schema:PropertyValue ; schema:identifier "Language" ; schema:name "Lehrsprache MIK2" ; schema:valueReference module:Language_BACS_MIK2 . module:Language_BACS_MIK2 a schema:PropertyValue ; schema:name "Lehrsprache MIK2 im Studiengang BACS" ; </v>
      </c>
      <c r="E22" s="18" t="s">
        <v>700</v>
      </c>
      <c r="F22" s="18" t="s">
        <v>881</v>
      </c>
      <c r="I22" s="2" t="str">
        <f t="shared" si="1"/>
        <v>schema:value "en" .</v>
      </c>
      <c r="J22" t="str">
        <f t="shared" si="2"/>
        <v>module:MIK2 module:progrSpecProp_Language module:Language_MIK2 . module:Language_MIK2 a schema:PropertyValue ; schema:identifier "Language" ; schema:name "Lehrsprache MIK2" ; schema:valueReference module:Language_BACS_MIK2 . module:Language_BACS_MIK2 a schema:PropertyValue ; schema:name "Lehrsprache MIK2 im Studiengang BACS" ; schema:value "en" .</v>
      </c>
    </row>
    <row r="23" spans="1:10" x14ac:dyDescent="0.35">
      <c r="A23" s="11" t="s">
        <v>814</v>
      </c>
      <c r="B23" s="4" t="s">
        <v>530</v>
      </c>
      <c r="C23" s="25" t="s">
        <v>725</v>
      </c>
      <c r="D23" s="27" t="str">
        <f t="shared" si="0"/>
        <v xml:space="preserve">module:MIK2 module:progrSpecProp_Language module:Language_MIK2 . module:Language_MIK2 a schema:PropertyValue ; schema:identifier "Language" ; schema:name "Lehrsprache MIK2" ; schema:valueReference module:Language_BMZK_MIK2 . module:Language_BMZK_MIK2 a schema:PropertyValue ; schema:name "Lehrsprache MIK2 im Studiengang BMZK" ; </v>
      </c>
      <c r="E23" s="18" t="s">
        <v>701</v>
      </c>
      <c r="F23" s="18" t="s">
        <v>880</v>
      </c>
      <c r="I23" s="2" t="str">
        <f t="shared" si="1"/>
        <v>schema:value "de" .</v>
      </c>
      <c r="J23" t="str">
        <f t="shared" si="2"/>
        <v>module:MIK2 module:progrSpecProp_Language module:Language_MIK2 . module:Language_MIK2 a schema:PropertyValue ; schema:identifier "Language" ; schema:name "Lehrsprache MIK2" ; schema:valueReference module:Language_BMZK_MIK2 . module:Language_BMZK_MIK2 a schema:PropertyValue ; schema:name "Lehrsprache MIK2 im Studiengang BMZK" ; schema:value "de" .</v>
      </c>
    </row>
    <row r="24" spans="1:10" x14ac:dyDescent="0.35">
      <c r="A24" s="11" t="s">
        <v>815</v>
      </c>
      <c r="B24" s="4" t="s">
        <v>523</v>
      </c>
      <c r="C24" s="25" t="s">
        <v>725</v>
      </c>
      <c r="D24" s="27" t="str">
        <f t="shared" si="0"/>
        <v xml:space="preserve">module:FSAT module:progrSpecProp_Language module:Language_FSAT . module:Language_FSAT a schema:PropertyValue ; schema:identifier "Language" ; schema:name "Lehrsprache FSAT" ; schema:valueReference module:Language_BIFK_FSAT . module:Language_BIFK_FSAT a schema:PropertyValue ; schema:name "Lehrsprache FSAT im Studiengang BIFK" ; </v>
      </c>
      <c r="E24" s="18" t="s">
        <v>699</v>
      </c>
      <c r="F24" s="18" t="s">
        <v>880</v>
      </c>
      <c r="I24" s="2" t="str">
        <f t="shared" si="1"/>
        <v>schema:value "de" .</v>
      </c>
      <c r="J24" t="str">
        <f t="shared" si="2"/>
        <v>module:FSAT module:progrSpecProp_Language module:Language_FSAT . module:Language_FSAT a schema:PropertyValue ; schema:identifier "Language" ; schema:name "Lehrsprache FSAT" ; schema:valueReference module:Language_BIFK_FSAT . module:Language_BIFK_FSAT a schema:PropertyValue ; schema:name "Lehrsprache FSAT im Studiengang BIFK" ; schema:value "de" .</v>
      </c>
    </row>
    <row r="25" spans="1:10" x14ac:dyDescent="0.35">
      <c r="A25" s="11" t="s">
        <v>815</v>
      </c>
      <c r="B25" s="4" t="s">
        <v>523</v>
      </c>
      <c r="C25" s="25" t="s">
        <v>725</v>
      </c>
      <c r="D25" s="27" t="str">
        <f t="shared" si="0"/>
        <v xml:space="preserve">module:FSAT module:progrSpecProp_Language module:Language_FSAT . module:Language_FSAT a schema:PropertyValue ; schema:identifier "Language" ; schema:name "Lehrsprache FSAT" ; schema:valueReference module:Language_BACS_FSAT . module:Language_BACS_FSAT a schema:PropertyValue ; schema:name "Lehrsprache FSAT im Studiengang BACS" ; </v>
      </c>
      <c r="E25" s="18" t="s">
        <v>700</v>
      </c>
      <c r="F25" s="18" t="s">
        <v>881</v>
      </c>
      <c r="I25" s="2" t="str">
        <f t="shared" si="1"/>
        <v>schema:value "en" .</v>
      </c>
      <c r="J25" t="str">
        <f t="shared" si="2"/>
        <v>module:FSAT module:progrSpecProp_Language module:Language_FSAT . module:Language_FSAT a schema:PropertyValue ; schema:identifier "Language" ; schema:name "Lehrsprache FSAT" ; schema:valueReference module:Language_BACS_FSAT . module:Language_BACS_FSAT a schema:PropertyValue ; schema:name "Lehrsprache FSAT im Studiengang BACS" ; schema:value "en" .</v>
      </c>
    </row>
    <row r="26" spans="1:10" x14ac:dyDescent="0.35">
      <c r="A26" s="11" t="s">
        <v>815</v>
      </c>
      <c r="B26" s="4" t="s">
        <v>523</v>
      </c>
      <c r="C26" s="25" t="s">
        <v>725</v>
      </c>
      <c r="D26" s="27" t="str">
        <f t="shared" si="0"/>
        <v xml:space="preserve">module:FSAT module:progrSpecProp_Language module:Language_FSAT . module:Language_FSAT a schema:PropertyValue ; schema:identifier "Language" ; schema:name "Lehrsprache FSAT" ; schema:valueReference module:Language_BMZK_FSAT . module:Language_BMZK_FSAT a schema:PropertyValue ; schema:name "Lehrsprache FSAT im Studiengang BMZK" ; </v>
      </c>
      <c r="E26" s="18" t="s">
        <v>701</v>
      </c>
      <c r="F26" s="18" t="s">
        <v>880</v>
      </c>
      <c r="I26" s="2" t="str">
        <f t="shared" si="1"/>
        <v>schema:value "de" .</v>
      </c>
      <c r="J26" t="str">
        <f t="shared" si="2"/>
        <v>module:FSAT module:progrSpecProp_Language module:Language_FSAT . module:Language_FSAT a schema:PropertyValue ; schema:identifier "Language" ; schema:name "Lehrsprache FSAT" ; schema:valueReference module:Language_BMZK_FSAT . module:Language_BMZK_FSAT a schema:PropertyValue ; schema:name "Lehrsprache FSAT im Studiengang BMZK" ; schema:value "de" .</v>
      </c>
    </row>
    <row r="27" spans="1:10" x14ac:dyDescent="0.35">
      <c r="A27" s="11" t="s">
        <v>816</v>
      </c>
      <c r="B27" s="4" t="s">
        <v>471</v>
      </c>
      <c r="C27" s="25" t="s">
        <v>725</v>
      </c>
      <c r="D27" s="27" t="str">
        <f t="shared" si="0"/>
        <v xml:space="preserve">module:BSWC module:progrSpecProp_Language module:Language_BSWC . module:Language_BSWC a schema:PropertyValue ; schema:identifier "Language" ; schema:name "Lehrsprache BSWC" ; schema:valueReference module:Language_BIFK_BSWC . module:Language_BIFK_BSWC a schema:PropertyValue ; schema:name "Lehrsprache BSWC im Studiengang BIFK" ; </v>
      </c>
      <c r="E27" s="18" t="s">
        <v>699</v>
      </c>
      <c r="F27" s="18" t="s">
        <v>880</v>
      </c>
      <c r="I27" s="2" t="str">
        <f t="shared" si="1"/>
        <v>schema:value "de" .</v>
      </c>
      <c r="J27" t="str">
        <f t="shared" si="2"/>
        <v>module:BSWC module:progrSpecProp_Language module:Language_BSWC . module:Language_BSWC a schema:PropertyValue ; schema:identifier "Language" ; schema:name "Lehrsprache BSWC" ; schema:valueReference module:Language_BIFK_BSWC . module:Language_BIFK_BSWC a schema:PropertyValue ; schema:name "Lehrsprache BSWC im Studiengang BIFK" ; schema:value "de" .</v>
      </c>
    </row>
    <row r="28" spans="1:10" x14ac:dyDescent="0.35">
      <c r="A28" s="11" t="s">
        <v>816</v>
      </c>
      <c r="B28" s="4" t="s">
        <v>471</v>
      </c>
      <c r="C28" s="25" t="s">
        <v>725</v>
      </c>
      <c r="D28" s="27" t="str">
        <f t="shared" si="0"/>
        <v xml:space="preserve">module:BSWC module:progrSpecProp_Language module:Language_BSWC . module:Language_BSWC a schema:PropertyValue ; schema:identifier "Language" ; schema:name "Lehrsprache BSWC" ; schema:valueReference module:Language_BACS_BSWC . module:Language_BACS_BSWC a schema:PropertyValue ; schema:name "Lehrsprache BSWC im Studiengang BACS" ; </v>
      </c>
      <c r="E28" s="18" t="s">
        <v>700</v>
      </c>
      <c r="F28" s="18" t="s">
        <v>881</v>
      </c>
      <c r="I28" s="2" t="str">
        <f t="shared" si="1"/>
        <v>schema:value "en" .</v>
      </c>
      <c r="J28" t="str">
        <f t="shared" si="2"/>
        <v>module:BSWC module:progrSpecProp_Language module:Language_BSWC . module:Language_BSWC a schema:PropertyValue ; schema:identifier "Language" ; schema:name "Lehrsprache BSWC" ; schema:valueReference module:Language_BACS_BSWC . module:Language_BACS_BSWC a schema:PropertyValue ; schema:name "Lehrsprache BSWC im Studiengang BACS" ; schema:value "en" .</v>
      </c>
    </row>
    <row r="29" spans="1:10" x14ac:dyDescent="0.35">
      <c r="A29" s="11" t="s">
        <v>816</v>
      </c>
      <c r="B29" s="4" t="s">
        <v>471</v>
      </c>
      <c r="C29" s="25" t="s">
        <v>725</v>
      </c>
      <c r="D29" s="27" t="str">
        <f t="shared" si="0"/>
        <v xml:space="preserve">module:BSWC module:progrSpecProp_Language module:Language_BSWC . module:Language_BSWC a schema:PropertyValue ; schema:identifier "Language" ; schema:name "Lehrsprache BSWC" ; schema:valueReference module:Language_BMZK_BSWC . module:Language_BMZK_BSWC a schema:PropertyValue ; schema:name "Lehrsprache BSWC im Studiengang BMZK" ; </v>
      </c>
      <c r="E29" s="18" t="s">
        <v>701</v>
      </c>
      <c r="F29" s="18" t="s">
        <v>880</v>
      </c>
      <c r="I29" s="2" t="str">
        <f t="shared" si="1"/>
        <v>schema:value "de" .</v>
      </c>
      <c r="J29" t="str">
        <f t="shared" si="2"/>
        <v>module:BSWC module:progrSpecProp_Language module:Language_BSWC . module:Language_BSWC a schema:PropertyValue ; schema:identifier "Language" ; schema:name "Lehrsprache BSWC" ; schema:valueReference module:Language_BMZK_BSWC . module:Language_BMZK_BSWC a schema:PropertyValue ; schema:name "Lehrsprache BSWC im Studiengang BMZK" ; schema:value "de" .</v>
      </c>
    </row>
    <row r="30" spans="1:10" x14ac:dyDescent="0.35">
      <c r="A30" s="11" t="s">
        <v>817</v>
      </c>
      <c r="B30" s="4" t="s">
        <v>509</v>
      </c>
      <c r="C30" s="25" t="s">
        <v>725</v>
      </c>
      <c r="D30" s="27" t="str">
        <f t="shared" si="0"/>
        <v xml:space="preserve">module:PIK2 module:progrSpecProp_Language module:Language_PIK2 . module:Language_PIK2 a schema:PropertyValue ; schema:identifier "Language" ; schema:name "Lehrsprache PIK2" ; schema:valueReference module:Language_BIFK_PIK2 . module:Language_BIFK_PIK2 a schema:PropertyValue ; schema:name "Lehrsprache PIK2 im Studiengang BIFK" ; </v>
      </c>
      <c r="E30" s="18" t="s">
        <v>699</v>
      </c>
      <c r="F30" s="18" t="s">
        <v>880</v>
      </c>
      <c r="I30" s="2" t="str">
        <f t="shared" si="1"/>
        <v>schema:value "de" .</v>
      </c>
      <c r="J30" t="str">
        <f t="shared" si="2"/>
        <v>module:PIK2 module:progrSpecProp_Language module:Language_PIK2 . module:Language_PIK2 a schema:PropertyValue ; schema:identifier "Language" ; schema:name "Lehrsprache PIK2" ; schema:valueReference module:Language_BIFK_PIK2 . module:Language_BIFK_PIK2 a schema:PropertyValue ; schema:name "Lehrsprache PIK2 im Studiengang BIFK" ; schema:value "de" .</v>
      </c>
    </row>
    <row r="31" spans="1:10" x14ac:dyDescent="0.35">
      <c r="A31" s="11" t="s">
        <v>817</v>
      </c>
      <c r="B31" s="4" t="s">
        <v>509</v>
      </c>
      <c r="C31" s="25" t="s">
        <v>725</v>
      </c>
      <c r="D31" s="27" t="str">
        <f t="shared" si="0"/>
        <v xml:space="preserve">module:PIK2 module:progrSpecProp_Language module:Language_PIK2 . module:Language_PIK2 a schema:PropertyValue ; schema:identifier "Language" ; schema:name "Lehrsprache PIK2" ; schema:valueReference module:Language_BACS_PIK2 . module:Language_BACS_PIK2 a schema:PropertyValue ; schema:name "Lehrsprache PIK2 im Studiengang BACS" ; </v>
      </c>
      <c r="E31" s="18" t="s">
        <v>700</v>
      </c>
      <c r="F31" s="18" t="s">
        <v>881</v>
      </c>
      <c r="I31" s="2" t="str">
        <f t="shared" si="1"/>
        <v>schema:value "en" .</v>
      </c>
      <c r="J31" t="str">
        <f t="shared" si="2"/>
        <v>module:PIK2 module:progrSpecProp_Language module:Language_PIK2 . module:Language_PIK2 a schema:PropertyValue ; schema:identifier "Language" ; schema:name "Lehrsprache PIK2" ; schema:valueReference module:Language_BACS_PIK2 . module:Language_BACS_PIK2 a schema:PropertyValue ; schema:name "Lehrsprache PIK2 im Studiengang BACS" ; schema:value "en" .</v>
      </c>
    </row>
    <row r="32" spans="1:10" x14ac:dyDescent="0.35">
      <c r="A32" s="11" t="s">
        <v>817</v>
      </c>
      <c r="B32" s="4" t="s">
        <v>509</v>
      </c>
      <c r="C32" s="25" t="s">
        <v>725</v>
      </c>
      <c r="D32" s="27" t="str">
        <f t="shared" si="0"/>
        <v xml:space="preserve">module:PIK2 module:progrSpecProp_Language module:Language_PIK2 . module:Language_PIK2 a schema:PropertyValue ; schema:identifier "Language" ; schema:name "Lehrsprache PIK2" ; schema:valueReference module:Language_BMZK_PIK2 . module:Language_BMZK_PIK2 a schema:PropertyValue ; schema:name "Lehrsprache PIK2 im Studiengang BMZK" ; </v>
      </c>
      <c r="E32" s="18" t="s">
        <v>701</v>
      </c>
      <c r="F32" s="18" t="s">
        <v>880</v>
      </c>
      <c r="I32" s="2" t="str">
        <f t="shared" si="1"/>
        <v>schema:value "de" .</v>
      </c>
      <c r="J32" t="str">
        <f t="shared" si="2"/>
        <v>module:PIK2 module:progrSpecProp_Language module:Language_PIK2 . module:Language_PIK2 a schema:PropertyValue ; schema:identifier "Language" ; schema:name "Lehrsprache PIK2" ; schema:valueReference module:Language_BMZK_PIK2 . module:Language_BMZK_PIK2 a schema:PropertyValue ; schema:name "Lehrsprache PIK2 im Studiengang BMZK" ; schema:value "de" .</v>
      </c>
    </row>
    <row r="33" spans="1:10" x14ac:dyDescent="0.35">
      <c r="A33" s="11" t="s">
        <v>818</v>
      </c>
      <c r="B33" s="4" t="s">
        <v>501</v>
      </c>
      <c r="C33" s="25" t="s">
        <v>725</v>
      </c>
      <c r="D33" s="27" t="str">
        <f t="shared" si="0"/>
        <v xml:space="preserve">module:ReOr module:progrSpecProp_Language module:Language_ReOr . module:Language_ReOr a schema:PropertyValue ; schema:identifier "Language" ; schema:name "Lehrsprache ReOr" ; schema:valueReference module:Language_BIFK_ReOr . module:Language_BIFK_ReOr a schema:PropertyValue ; schema:name "Lehrsprache ReOr im Studiengang BIFK" ; </v>
      </c>
      <c r="E33" s="18" t="s">
        <v>699</v>
      </c>
      <c r="F33" s="18" t="s">
        <v>880</v>
      </c>
      <c r="I33" s="2" t="str">
        <f t="shared" si="1"/>
        <v>schema:value "de" .</v>
      </c>
      <c r="J33" t="str">
        <f t="shared" si="2"/>
        <v>module:ReOr module:progrSpecProp_Language module:Language_ReOr . module:Language_ReOr a schema:PropertyValue ; schema:identifier "Language" ; schema:name "Lehrsprache ReOr" ; schema:valueReference module:Language_BIFK_ReOr . module:Language_BIFK_ReOr a schema:PropertyValue ; schema:name "Lehrsprache ReOr im Studiengang BIFK" ; schema:value "de" .</v>
      </c>
    </row>
    <row r="34" spans="1:10" x14ac:dyDescent="0.35">
      <c r="A34" s="11" t="s">
        <v>818</v>
      </c>
      <c r="B34" s="4" t="s">
        <v>501</v>
      </c>
      <c r="C34" s="25" t="s">
        <v>725</v>
      </c>
      <c r="D34" s="27" t="str">
        <f t="shared" si="0"/>
        <v xml:space="preserve">module:ReOr module:progrSpecProp_Language module:Language_ReOr . module:Language_ReOr a schema:PropertyValue ; schema:identifier "Language" ; schema:name "Lehrsprache ReOr" ; schema:valueReference module:Language_BACS_ReOr . module:Language_BACS_ReOr a schema:PropertyValue ; schema:name "Lehrsprache ReOr im Studiengang BACS" ; </v>
      </c>
      <c r="E34" s="18" t="s">
        <v>700</v>
      </c>
      <c r="F34" s="18" t="s">
        <v>880</v>
      </c>
      <c r="I34" s="2" t="str">
        <f t="shared" si="1"/>
        <v>schema:value "de" .</v>
      </c>
      <c r="J34" t="str">
        <f t="shared" si="2"/>
        <v>module:ReOr module:progrSpecProp_Language module:Language_ReOr . module:Language_ReOr a schema:PropertyValue ; schema:identifier "Language" ; schema:name "Lehrsprache ReOr" ; schema:valueReference module:Language_BACS_ReOr . module:Language_BACS_ReOr a schema:PropertyValue ; schema:name "Lehrsprache ReOr im Studiengang BACS" ; schema:value "de" .</v>
      </c>
    </row>
    <row r="35" spans="1:10" x14ac:dyDescent="0.35">
      <c r="A35" s="11" t="s">
        <v>819</v>
      </c>
      <c r="B35" s="4" t="s">
        <v>496</v>
      </c>
      <c r="C35" s="25" t="s">
        <v>725</v>
      </c>
      <c r="D35" s="27" t="str">
        <f t="shared" si="0"/>
        <v xml:space="preserve">module:MGMD module:progrSpecProp_Language module:Language_MGMD . module:Language_MGMD a schema:PropertyValue ; schema:identifier "Language" ; schema:name "Lehrsprache MGMD" ; schema:valueReference module:Language_BIFK_MGMD . module:Language_BIFK_MGMD a schema:PropertyValue ; schema:name "Lehrsprache MGMD im Studiengang BIFK" ; </v>
      </c>
      <c r="E35" s="18" t="s">
        <v>699</v>
      </c>
      <c r="F35" s="18" t="s">
        <v>880</v>
      </c>
      <c r="I35" s="2" t="str">
        <f t="shared" si="1"/>
        <v>schema:value "de" .</v>
      </c>
      <c r="J35" t="str">
        <f t="shared" si="2"/>
        <v>module:MGMD module:progrSpecProp_Language module:Language_MGMD . module:Language_MGMD a schema:PropertyValue ; schema:identifier "Language" ; schema:name "Lehrsprache MGMD" ; schema:valueReference module:Language_BIFK_MGMD . module:Language_BIFK_MGMD a schema:PropertyValue ; schema:name "Lehrsprache MGMD im Studiengang BIFK" ; schema:value "de" .</v>
      </c>
    </row>
    <row r="36" spans="1:10" x14ac:dyDescent="0.35">
      <c r="A36" s="11" t="s">
        <v>819</v>
      </c>
      <c r="B36" s="4" t="s">
        <v>496</v>
      </c>
      <c r="C36" s="25" t="s">
        <v>725</v>
      </c>
      <c r="D36" s="27" t="str">
        <f t="shared" si="0"/>
        <v xml:space="preserve">module:MGMD module:progrSpecProp_Language module:Language_MGMD . module:Language_MGMD a schema:PropertyValue ; schema:identifier "Language" ; schema:name "Lehrsprache MGMD" ; schema:valueReference module:Language_BACS_MGMD . module:Language_BACS_MGMD a schema:PropertyValue ; schema:name "Lehrsprache MGMD im Studiengang BACS" ; </v>
      </c>
      <c r="E36" s="18" t="s">
        <v>700</v>
      </c>
      <c r="F36" s="18" t="s">
        <v>880</v>
      </c>
      <c r="I36" s="2" t="str">
        <f t="shared" si="1"/>
        <v>schema:value "de" .</v>
      </c>
      <c r="J36" t="str">
        <f t="shared" si="2"/>
        <v>module:MGMD module:progrSpecProp_Language module:Language_MGMD . module:Language_MGMD a schema:PropertyValue ; schema:identifier "Language" ; schema:name "Lehrsprache MGMD" ; schema:valueReference module:Language_BACS_MGMD . module:Language_BACS_MGMD a schema:PropertyValue ; schema:name "Lehrsprache MGMD im Studiengang BACS" ; schema:value "de" .</v>
      </c>
    </row>
    <row r="37" spans="1:10" x14ac:dyDescent="0.35">
      <c r="A37" s="11" t="s">
        <v>820</v>
      </c>
      <c r="B37" s="4" t="s">
        <v>490</v>
      </c>
      <c r="C37" s="25" t="s">
        <v>725</v>
      </c>
      <c r="D37" s="27" t="str">
        <f t="shared" si="0"/>
        <v xml:space="preserve">module:MIK3 module:progrSpecProp_Language module:Language_MIK3 . module:Language_MIK3 a schema:PropertyValue ; schema:identifier "Language" ; schema:name "Lehrsprache MIK3" ; schema:valueReference module:Language_BIFK_MIK3 . module:Language_BIFK_MIK3 a schema:PropertyValue ; schema:name "Lehrsprache MIK3 im Studiengang BIFK" ; </v>
      </c>
      <c r="E37" s="18" t="s">
        <v>699</v>
      </c>
      <c r="F37" s="18" t="s">
        <v>880</v>
      </c>
      <c r="I37" s="2" t="str">
        <f t="shared" si="1"/>
        <v>schema:value "de" .</v>
      </c>
      <c r="J37" t="str">
        <f t="shared" si="2"/>
        <v>module:MIK3 module:progrSpecProp_Language module:Language_MIK3 . module:Language_MIK3 a schema:PropertyValue ; schema:identifier "Language" ; schema:name "Lehrsprache MIK3" ; schema:valueReference module:Language_BIFK_MIK3 . module:Language_BIFK_MIK3 a schema:PropertyValue ; schema:name "Lehrsprache MIK3 im Studiengang BIFK" ; schema:value "de" .</v>
      </c>
    </row>
    <row r="38" spans="1:10" x14ac:dyDescent="0.35">
      <c r="A38" s="11" t="s">
        <v>820</v>
      </c>
      <c r="B38" s="4" t="s">
        <v>490</v>
      </c>
      <c r="C38" s="25" t="s">
        <v>725</v>
      </c>
      <c r="D38" s="27" t="str">
        <f t="shared" si="0"/>
        <v xml:space="preserve">module:MIK3 module:progrSpecProp_Language module:Language_MIK3 . module:Language_MIK3 a schema:PropertyValue ; schema:identifier "Language" ; schema:name "Lehrsprache MIK3" ; schema:valueReference module:Language_BACS_MIK3 . module:Language_BACS_MIK3 a schema:PropertyValue ; schema:name "Lehrsprache MIK3 im Studiengang BACS" ; </v>
      </c>
      <c r="E38" s="18" t="s">
        <v>700</v>
      </c>
      <c r="F38" s="18" t="s">
        <v>880</v>
      </c>
      <c r="I38" s="2" t="str">
        <f t="shared" si="1"/>
        <v>schema:value "de" .</v>
      </c>
      <c r="J38" t="str">
        <f t="shared" si="2"/>
        <v>module:MIK3 module:progrSpecProp_Language module:Language_MIK3 . module:Language_MIK3 a schema:PropertyValue ; schema:identifier "Language" ; schema:name "Lehrsprache MIK3" ; schema:valueReference module:Language_BACS_MIK3 . module:Language_BACS_MIK3 a schema:PropertyValue ; schema:name "Lehrsprache MIK3 im Studiengang BACS" ; schema:value "de" .</v>
      </c>
    </row>
    <row r="39" spans="1:10" x14ac:dyDescent="0.35">
      <c r="A39" s="11" t="s">
        <v>821</v>
      </c>
      <c r="B39" s="4" t="s">
        <v>481</v>
      </c>
      <c r="C39" s="25" t="s">
        <v>725</v>
      </c>
      <c r="D39" s="27" t="str">
        <f t="shared" si="0"/>
        <v xml:space="preserve">module:DBIK module:progrSpecProp_Language module:Language_DBIK . module:Language_DBIK a schema:PropertyValue ; schema:identifier "Language" ; schema:name "Lehrsprache DBIK" ; schema:valueReference module:Language_BIFK_DBIK . module:Language_BIFK_DBIK a schema:PropertyValue ; schema:name "Lehrsprache DBIK im Studiengang BIFK" ; </v>
      </c>
      <c r="E39" s="18" t="s">
        <v>699</v>
      </c>
      <c r="F39" s="18" t="s">
        <v>880</v>
      </c>
      <c r="I39" s="2" t="str">
        <f t="shared" si="1"/>
        <v>schema:value "de" .</v>
      </c>
      <c r="J39" t="str">
        <f t="shared" si="2"/>
        <v>module:DBIK module:progrSpecProp_Language module:Language_DBIK . module:Language_DBIK a schema:PropertyValue ; schema:identifier "Language" ; schema:name "Lehrsprache DBIK" ; schema:valueReference module:Language_BIFK_DBIK . module:Language_BIFK_DBIK a schema:PropertyValue ; schema:name "Lehrsprache DBIK im Studiengang BIFK" ; schema:value "de" .</v>
      </c>
    </row>
    <row r="40" spans="1:10" x14ac:dyDescent="0.35">
      <c r="A40" s="11" t="s">
        <v>821</v>
      </c>
      <c r="B40" s="4" t="s">
        <v>481</v>
      </c>
      <c r="C40" s="25" t="s">
        <v>725</v>
      </c>
      <c r="D40" s="27" t="str">
        <f t="shared" si="0"/>
        <v xml:space="preserve">module:DBIK module:progrSpecProp_Language module:Language_DBIK . module:Language_DBIK a schema:PropertyValue ; schema:identifier "Language" ; schema:name "Lehrsprache DBIK" ; schema:valueReference module:Language_BACS_DBIK . module:Language_BACS_DBIK a schema:PropertyValue ; schema:name "Lehrsprache DBIK im Studiengang BACS" ; </v>
      </c>
      <c r="E40" s="18" t="s">
        <v>700</v>
      </c>
      <c r="F40" s="18" t="s">
        <v>880</v>
      </c>
      <c r="I40" s="2" t="str">
        <f t="shared" si="1"/>
        <v>schema:value "de" .</v>
      </c>
      <c r="J40" t="str">
        <f t="shared" si="2"/>
        <v>module:DBIK module:progrSpecProp_Language module:Language_DBIK . module:Language_DBIK a schema:PropertyValue ; schema:identifier "Language" ; schema:name "Lehrsprache DBIK" ; schema:valueReference module:Language_BACS_DBIK . module:Language_BACS_DBIK a schema:PropertyValue ; schema:name "Lehrsprache DBIK im Studiengang BACS" ; schema:value "de" .</v>
      </c>
    </row>
    <row r="41" spans="1:10" x14ac:dyDescent="0.35">
      <c r="A41" s="11" t="s">
        <v>821</v>
      </c>
      <c r="B41" s="4" t="s">
        <v>481</v>
      </c>
      <c r="C41" s="25" t="s">
        <v>725</v>
      </c>
      <c r="D41" s="27" t="str">
        <f t="shared" si="0"/>
        <v xml:space="preserve">module:DBIK module:progrSpecProp_Language module:Language_DBIK . module:Language_DBIK a schema:PropertyValue ; schema:identifier "Language" ; schema:name "Lehrsprache DBIK" ; schema:valueReference module:Language_BMZK_DBIK . module:Language_BMZK_DBIK a schema:PropertyValue ; schema:name "Lehrsprache DBIK im Studiengang BMZK" ; </v>
      </c>
      <c r="E41" s="18" t="s">
        <v>701</v>
      </c>
      <c r="F41" s="18" t="s">
        <v>880</v>
      </c>
      <c r="I41" s="2" t="str">
        <f t="shared" si="1"/>
        <v>schema:value "de" .</v>
      </c>
      <c r="J41" t="str">
        <f t="shared" si="2"/>
        <v>module:DBIK module:progrSpecProp_Language module:Language_DBIK . module:Language_DBIK a schema:PropertyValue ; schema:identifier "Language" ; schema:name "Lehrsprache DBIK" ; schema:valueReference module:Language_BMZK_DBIK . module:Language_BMZK_DBIK a schema:PropertyValue ; schema:name "Lehrsprache DBIK im Studiengang BMZK" ; schema:value "de" .</v>
      </c>
    </row>
    <row r="42" spans="1:10" x14ac:dyDescent="0.35">
      <c r="A42" s="11" t="s">
        <v>822</v>
      </c>
      <c r="B42" s="4" t="s">
        <v>475</v>
      </c>
      <c r="C42" s="25" t="s">
        <v>725</v>
      </c>
      <c r="D42" s="27" t="str">
        <f t="shared" si="0"/>
        <v xml:space="preserve">module:BSRN module:progrSpecProp_Language module:Language_BSRN . module:Language_BSRN a schema:PropertyValue ; schema:identifier "Language" ; schema:name "Lehrsprache BSRN" ; schema:valueReference module:Language_BIFK_BSRN . module:Language_BIFK_BSRN a schema:PropertyValue ; schema:name "Lehrsprache BSRN im Studiengang BIFK" ; </v>
      </c>
      <c r="E42" s="18" t="s">
        <v>699</v>
      </c>
      <c r="F42" s="18" t="s">
        <v>880</v>
      </c>
      <c r="I42" s="2" t="str">
        <f t="shared" si="1"/>
        <v>schema:value "de" .</v>
      </c>
      <c r="J42" t="str">
        <f t="shared" si="2"/>
        <v>module:BSRN module:progrSpecProp_Language module:Language_BSRN . module:Language_BSRN a schema:PropertyValue ; schema:identifier "Language" ; schema:name "Lehrsprache BSRN" ; schema:valueReference module:Language_BIFK_BSRN . module:Language_BIFK_BSRN a schema:PropertyValue ; schema:name "Lehrsprache BSRN im Studiengang BIFK" ; schema:value "de" .</v>
      </c>
    </row>
    <row r="43" spans="1:10" x14ac:dyDescent="0.35">
      <c r="A43" s="11" t="s">
        <v>822</v>
      </c>
      <c r="B43" s="4" t="s">
        <v>475</v>
      </c>
      <c r="C43" s="25" t="s">
        <v>725</v>
      </c>
      <c r="D43" s="27" t="str">
        <f t="shared" si="0"/>
        <v xml:space="preserve">module:BSRN module:progrSpecProp_Language module:Language_BSRN . module:Language_BSRN a schema:PropertyValue ; schema:identifier "Language" ; schema:name "Lehrsprache BSRN" ; schema:valueReference module:Language_BACS_BSRN . module:Language_BACS_BSRN a schema:PropertyValue ; schema:name "Lehrsprache BSRN im Studiengang BACS" ; </v>
      </c>
      <c r="E43" s="18" t="s">
        <v>700</v>
      </c>
      <c r="F43" s="18" t="s">
        <v>881</v>
      </c>
      <c r="I43" s="2" t="str">
        <f t="shared" si="1"/>
        <v>schema:value "en" .</v>
      </c>
      <c r="J43" t="str">
        <f t="shared" si="2"/>
        <v>module:BSRN module:progrSpecProp_Language module:Language_BSRN . module:Language_BSRN a schema:PropertyValue ; schema:identifier "Language" ; schema:name "Lehrsprache BSRN" ; schema:valueReference module:Language_BACS_BSRN . module:Language_BACS_BSRN a schema:PropertyValue ; schema:name "Lehrsprache BSRN im Studiengang BACS" ; schema:value "en" .</v>
      </c>
    </row>
    <row r="44" spans="1:10" x14ac:dyDescent="0.35">
      <c r="A44" s="11" t="s">
        <v>822</v>
      </c>
      <c r="B44" s="4" t="s">
        <v>475</v>
      </c>
      <c r="C44" s="25" t="s">
        <v>725</v>
      </c>
      <c r="D44" s="27" t="str">
        <f t="shared" si="0"/>
        <v xml:space="preserve">module:BSRN module:progrSpecProp_Language module:Language_BSRN . module:Language_BSRN a schema:PropertyValue ; schema:identifier "Language" ; schema:name "Lehrsprache BSRN" ; schema:valueReference module:Language_BMZK_BSRN . module:Language_BMZK_BSRN a schema:PropertyValue ; schema:name "Lehrsprache BSRN im Studiengang BMZK" ; </v>
      </c>
      <c r="E44" s="18" t="s">
        <v>701</v>
      </c>
      <c r="F44" s="18" t="s">
        <v>880</v>
      </c>
      <c r="I44" s="2" t="str">
        <f t="shared" si="1"/>
        <v>schema:value "de" .</v>
      </c>
      <c r="J44" t="str">
        <f t="shared" si="2"/>
        <v>module:BSRN module:progrSpecProp_Language module:Language_BSRN . module:Language_BSRN a schema:PropertyValue ; schema:identifier "Language" ; schema:name "Lehrsprache BSRN" ; schema:valueReference module:Language_BMZK_BSRN . module:Language_BMZK_BSRN a schema:PropertyValue ; schema:name "Lehrsprache BSRN im Studiengang BMZK" ; schema:value "de" .</v>
      </c>
    </row>
    <row r="45" spans="1:10" x14ac:dyDescent="0.35">
      <c r="A45" s="11" t="s">
        <v>823</v>
      </c>
      <c r="B45" s="4" t="s">
        <v>466</v>
      </c>
      <c r="C45" s="25" t="s">
        <v>725</v>
      </c>
      <c r="D45" s="27" t="str">
        <f t="shared" si="0"/>
        <v xml:space="preserve">module:PIK3 module:progrSpecProp_Language module:Language_PIK3 . module:Language_PIK3 a schema:PropertyValue ; schema:identifier "Language" ; schema:name "Lehrsprache PIK3" ; schema:valueReference module:Language_BIFK_PIK3 . module:Language_BIFK_PIK3 a schema:PropertyValue ; schema:name "Lehrsprache PIK3 im Studiengang BIFK" ; </v>
      </c>
      <c r="E45" s="18" t="s">
        <v>699</v>
      </c>
      <c r="F45" s="18" t="s">
        <v>880</v>
      </c>
      <c r="I45" s="2" t="str">
        <f t="shared" si="1"/>
        <v>schema:value "de" .</v>
      </c>
      <c r="J45" t="str">
        <f t="shared" si="2"/>
        <v>module:PIK3 module:progrSpecProp_Language module:Language_PIK3 . module:Language_PIK3 a schema:PropertyValue ; schema:identifier "Language" ; schema:name "Lehrsprache PIK3" ; schema:valueReference module:Language_BIFK_PIK3 . module:Language_BIFK_PIK3 a schema:PropertyValue ; schema:name "Lehrsprache PIK3 im Studiengang BIFK" ; schema:value "de" .</v>
      </c>
    </row>
    <row r="46" spans="1:10" x14ac:dyDescent="0.35">
      <c r="A46" s="11" t="s">
        <v>823</v>
      </c>
      <c r="B46" s="4" t="s">
        <v>466</v>
      </c>
      <c r="C46" s="25" t="s">
        <v>725</v>
      </c>
      <c r="D46" s="27" t="str">
        <f t="shared" si="0"/>
        <v xml:space="preserve">module:PIK3 module:progrSpecProp_Language module:Language_PIK3 . module:Language_PIK3 a schema:PropertyValue ; schema:identifier "Language" ; schema:name "Lehrsprache PIK3" ; schema:valueReference module:Language_BACS_PIK3 . module:Language_BACS_PIK3 a schema:PropertyValue ; schema:name "Lehrsprache PIK3 im Studiengang BACS" ; </v>
      </c>
      <c r="E46" s="18" t="s">
        <v>700</v>
      </c>
      <c r="F46" s="18" t="s">
        <v>880</v>
      </c>
      <c r="I46" s="2" t="str">
        <f t="shared" si="1"/>
        <v>schema:value "de" .</v>
      </c>
      <c r="J46" t="str">
        <f t="shared" si="2"/>
        <v>module:PIK3 module:progrSpecProp_Language module:Language_PIK3 . module:Language_PIK3 a schema:PropertyValue ; schema:identifier "Language" ; schema:name "Lehrsprache PIK3" ; schema:valueReference module:Language_BACS_PIK3 . module:Language_BACS_PIK3 a schema:PropertyValue ; schema:name "Lehrsprache PIK3 im Studiengang BACS" ; schema:value "de" .</v>
      </c>
    </row>
    <row r="47" spans="1:10" x14ac:dyDescent="0.35">
      <c r="A47" s="11" t="s">
        <v>823</v>
      </c>
      <c r="B47" s="4" t="s">
        <v>466</v>
      </c>
      <c r="C47" s="25" t="s">
        <v>725</v>
      </c>
      <c r="D47" s="27" t="str">
        <f t="shared" si="0"/>
        <v xml:space="preserve">module:PIK3 module:progrSpecProp_Language module:Language_PIK3 . module:Language_PIK3 a schema:PropertyValue ; schema:identifier "Language" ; schema:name "Lehrsprache PIK3" ; schema:valueReference module:Language_BMZK_PIK3 . module:Language_BMZK_PIK3 a schema:PropertyValue ; schema:name "Lehrsprache PIK3 im Studiengang BMZK" ; </v>
      </c>
      <c r="E47" s="18" t="s">
        <v>701</v>
      </c>
      <c r="F47" s="18" t="s">
        <v>880</v>
      </c>
      <c r="I47" s="2" t="str">
        <f t="shared" si="1"/>
        <v>schema:value "de" .</v>
      </c>
      <c r="J47" t="str">
        <f t="shared" si="2"/>
        <v>module:PIK3 module:progrSpecProp_Language module:Language_PIK3 . module:Language_PIK3 a schema:PropertyValue ; schema:identifier "Language" ; schema:name "Lehrsprache PIK3" ; schema:valueReference module:Language_BMZK_PIK3 . module:Language_BMZK_PIK3 a schema:PropertyValue ; schema:name "Lehrsprache PIK3 im Studiengang BMZK" ; schema:value "de" .</v>
      </c>
    </row>
    <row r="48" spans="1:10" x14ac:dyDescent="0.35">
      <c r="A48" s="11" t="s">
        <v>824</v>
      </c>
      <c r="B48" s="4" t="s">
        <v>347</v>
      </c>
      <c r="C48" s="25" t="s">
        <v>725</v>
      </c>
      <c r="D48" s="27" t="str">
        <f t="shared" si="0"/>
        <v xml:space="preserve">module:GrSi module:progrSpecProp_Language module:Language_GrSi . module:Language_GrSi a schema:PropertyValue ; schema:identifier "Language" ; schema:name "Lehrsprache GrSi" ; schema:valueReference module:Language_BIFK_GrSi . module:Language_BIFK_GrSi a schema:PropertyValue ; schema:name "Lehrsprache GrSi im Studiengang BIFK" ; </v>
      </c>
      <c r="E48" s="18" t="s">
        <v>699</v>
      </c>
      <c r="F48" s="18" t="s">
        <v>880</v>
      </c>
      <c r="I48" s="2" t="str">
        <f t="shared" si="1"/>
        <v>schema:value "de" .</v>
      </c>
      <c r="J48" t="str">
        <f t="shared" si="2"/>
        <v>module:GrSi module:progrSpecProp_Language module:Language_GrSi . module:Language_GrSi a schema:PropertyValue ; schema:identifier "Language" ; schema:name "Lehrsprache GrSi" ; schema:valueReference module:Language_BIFK_GrSi . module:Language_BIFK_GrSi a schema:PropertyValue ; schema:name "Lehrsprache GrSi im Studiengang BIFK" ; schema:value "de" .</v>
      </c>
    </row>
    <row r="49" spans="1:10" x14ac:dyDescent="0.35">
      <c r="A49" s="11" t="s">
        <v>824</v>
      </c>
      <c r="B49" s="4" t="s">
        <v>347</v>
      </c>
      <c r="C49" s="25" t="s">
        <v>725</v>
      </c>
      <c r="D49" s="27" t="str">
        <f t="shared" si="0"/>
        <v xml:space="preserve">module:GrSi module:progrSpecProp_Language module:Language_GrSi . module:Language_GrSi a schema:PropertyValue ; schema:identifier "Language" ; schema:name "Lehrsprache GrSi" ; schema:valueReference module:Language_BACS_GrSi . module:Language_BACS_GrSi a schema:PropertyValue ; schema:name "Lehrsprache GrSi im Studiengang BACS" ; </v>
      </c>
      <c r="E49" s="18" t="s">
        <v>700</v>
      </c>
      <c r="F49" s="18" t="s">
        <v>880</v>
      </c>
      <c r="G49" s="18" t="s">
        <v>881</v>
      </c>
      <c r="I49" s="2" t="str">
        <f t="shared" si="1"/>
        <v>schema:value "de" , "en" .</v>
      </c>
      <c r="J49" t="str">
        <f t="shared" si="2"/>
        <v>module:GrSi module:progrSpecProp_Language module:Language_GrSi . module:Language_GrSi a schema:PropertyValue ; schema:identifier "Language" ; schema:name "Lehrsprache GrSi" ; schema:valueReference module:Language_BACS_GrSi . module:Language_BACS_GrSi a schema:PropertyValue ; schema:name "Lehrsprache GrSi im Studiengang BACS" ; schema:value "de" , "en" .</v>
      </c>
    </row>
    <row r="50" spans="1:10" x14ac:dyDescent="0.35">
      <c r="A50" s="11" t="s">
        <v>824</v>
      </c>
      <c r="B50" s="4" t="s">
        <v>347</v>
      </c>
      <c r="C50" s="25" t="s">
        <v>725</v>
      </c>
      <c r="D50" s="27" t="str">
        <f t="shared" si="0"/>
        <v xml:space="preserve">module:GrSi module:progrSpecProp_Language module:Language_GrSi . module:Language_GrSi a schema:PropertyValue ; schema:identifier "Language" ; schema:name "Lehrsprache GrSi" ; schema:valueReference module:Language_BMZK_GrSi . module:Language_BMZK_GrSi a schema:PropertyValue ; schema:name "Lehrsprache GrSi im Studiengang BMZK" ; </v>
      </c>
      <c r="E50" s="18" t="s">
        <v>701</v>
      </c>
      <c r="F50" s="18" t="s">
        <v>880</v>
      </c>
      <c r="I50" s="2" t="str">
        <f t="shared" si="1"/>
        <v>schema:value "de" .</v>
      </c>
      <c r="J50" t="str">
        <f t="shared" si="2"/>
        <v>module:GrSi module:progrSpecProp_Language module:Language_GrSi . module:Language_GrSi a schema:PropertyValue ; schema:identifier "Language" ; schema:name "Lehrsprache GrSi" ; schema:valueReference module:Language_BMZK_GrSi . module:Language_BMZK_GrSi a schema:PropertyValue ; schema:name "Lehrsprache GrSi im Studiengang BMZK" ; schema:value "de" .</v>
      </c>
    </row>
    <row r="51" spans="1:10" x14ac:dyDescent="0.35">
      <c r="A51" s="11" t="s">
        <v>825</v>
      </c>
      <c r="B51" s="4" t="s">
        <v>450</v>
      </c>
      <c r="C51" s="25" t="s">
        <v>725</v>
      </c>
      <c r="D51" s="27" t="str">
        <f t="shared" si="0"/>
        <v xml:space="preserve">module:AlPP module:progrSpecProp_Language module:Language_AlPP . module:Language_AlPP a schema:PropertyValue ; schema:identifier "Language" ; schema:name "Lehrsprache AlPP" ; schema:valueReference module:Language_BIFK_AlPP . module:Language_BIFK_AlPP a schema:PropertyValue ; schema:name "Lehrsprache AlPP im Studiengang BIFK" ; </v>
      </c>
      <c r="E51" s="18" t="s">
        <v>699</v>
      </c>
      <c r="F51" s="18" t="s">
        <v>880</v>
      </c>
      <c r="G51" s="18" t="s">
        <v>881</v>
      </c>
      <c r="I51" s="2" t="str">
        <f t="shared" si="1"/>
        <v>schema:value "de" , "en" .</v>
      </c>
      <c r="J51" t="str">
        <f t="shared" si="2"/>
        <v>module:AlPP module:progrSpecProp_Language module:Language_AlPP . module:Language_AlPP a schema:PropertyValue ; schema:identifier "Language" ; schema:name "Lehrsprache AlPP" ; schema:valueReference module:Language_BIFK_AlPP . module:Language_BIFK_AlPP a schema:PropertyValue ; schema:name "Lehrsprache AlPP im Studiengang BIFK" ; schema:value "de" , "en" .</v>
      </c>
    </row>
    <row r="52" spans="1:10" x14ac:dyDescent="0.35">
      <c r="A52" s="11" t="s">
        <v>825</v>
      </c>
      <c r="B52" s="4" t="s">
        <v>450</v>
      </c>
      <c r="C52" s="25" t="s">
        <v>725</v>
      </c>
      <c r="D52" s="27" t="str">
        <f t="shared" si="0"/>
        <v xml:space="preserve">module:AlPP module:progrSpecProp_Language module:Language_AlPP . module:Language_AlPP a schema:PropertyValue ; schema:identifier "Language" ; schema:name "Lehrsprache AlPP" ; schema:valueReference module:Language_BACS_AlPP . module:Language_BACS_AlPP a schema:PropertyValue ; schema:name "Lehrsprache AlPP im Studiengang BACS" ; </v>
      </c>
      <c r="E52" s="18" t="s">
        <v>700</v>
      </c>
      <c r="F52" s="18" t="s">
        <v>880</v>
      </c>
      <c r="G52" s="18" t="s">
        <v>881</v>
      </c>
      <c r="I52" s="2" t="str">
        <f>_xlfn.CONCAT("schema:value ",C52,F52,C52,IF(G52="","",_xlfn.CONCAT(" , ",C52,G52,C52)),IF(H52="","",_xlfn.CONCAT(" , ",C52,H52,C52))," .")</f>
        <v>schema:value "de" , "en" .</v>
      </c>
      <c r="J52" t="str">
        <f t="shared" si="2"/>
        <v>module:AlPP module:progrSpecProp_Language module:Language_AlPP . module:Language_AlPP a schema:PropertyValue ; schema:identifier "Language" ; schema:name "Lehrsprache AlPP" ; schema:valueReference module:Language_BACS_AlPP . module:Language_BACS_AlPP a schema:PropertyValue ; schema:name "Lehrsprache AlPP im Studiengang BACS" ; schema:value "de" , "en" .</v>
      </c>
    </row>
    <row r="53" spans="1:10" x14ac:dyDescent="0.35">
      <c r="A53" s="11" t="s">
        <v>825</v>
      </c>
      <c r="B53" s="4" t="s">
        <v>450</v>
      </c>
      <c r="C53" s="25" t="s">
        <v>725</v>
      </c>
      <c r="D53" s="27" t="str">
        <f t="shared" si="0"/>
        <v xml:space="preserve">module:AlPP module:progrSpecProp_Language module:Language_AlPP . module:Language_AlPP a schema:PropertyValue ; schema:identifier "Language" ; schema:name "Lehrsprache AlPP" ; schema:valueReference module:Language_BMZK_AlPP . module:Language_BMZK_AlPP a schema:PropertyValue ; schema:name "Lehrsprache AlPP im Studiengang BMZK" ; </v>
      </c>
      <c r="E53" s="18" t="s">
        <v>701</v>
      </c>
      <c r="F53" s="18" t="s">
        <v>880</v>
      </c>
      <c r="G53" s="18" t="s">
        <v>881</v>
      </c>
      <c r="I53" s="2" t="str">
        <f t="shared" si="1"/>
        <v>schema:value "de" , "en" .</v>
      </c>
      <c r="J53" t="str">
        <f t="shared" si="2"/>
        <v>module:AlPP module:progrSpecProp_Language module:Language_AlPP . module:Language_AlPP a schema:PropertyValue ; schema:identifier "Language" ; schema:name "Lehrsprache AlPP" ; schema:valueReference module:Language_BMZK_AlPP . module:Language_BMZK_AlPP a schema:PropertyValue ; schema:name "Lehrsprache AlPP im Studiengang BMZK" ; schema:value "de" , "en" .</v>
      </c>
    </row>
    <row r="54" spans="1:10" x14ac:dyDescent="0.35">
      <c r="A54" s="11" t="s">
        <v>826</v>
      </c>
      <c r="B54" s="4" t="s">
        <v>443</v>
      </c>
      <c r="C54" s="25" t="s">
        <v>725</v>
      </c>
      <c r="D54" s="27" t="str">
        <f t="shared" si="0"/>
        <v xml:space="preserve">module:CoAn module:progrSpecProp_Language module:Language_CoAn . module:Language_CoAn a schema:PropertyValue ; schema:identifier "Language" ; schema:name "Lehrsprache CoAn" ; schema:valueReference module:Language_BIFK_CoAn . module:Language_BIFK_CoAn a schema:PropertyValue ; schema:name "Lehrsprache CoAn im Studiengang BIFK" ; </v>
      </c>
      <c r="E54" s="18" t="s">
        <v>699</v>
      </c>
      <c r="F54" s="18" t="s">
        <v>880</v>
      </c>
      <c r="I54" s="2" t="str">
        <f t="shared" si="1"/>
        <v>schema:value "de" .</v>
      </c>
      <c r="J54" t="str">
        <f t="shared" si="2"/>
        <v>module:CoAn module:progrSpecProp_Language module:Language_CoAn . module:Language_CoAn a schema:PropertyValue ; schema:identifier "Language" ; schema:name "Lehrsprache CoAn" ; schema:valueReference module:Language_BIFK_CoAn . module:Language_BIFK_CoAn a schema:PropertyValue ; schema:name "Lehrsprache CoAn im Studiengang BIFK" ; schema:value "de" .</v>
      </c>
    </row>
    <row r="55" spans="1:10" x14ac:dyDescent="0.35">
      <c r="A55" s="11" t="s">
        <v>826</v>
      </c>
      <c r="B55" s="4" t="s">
        <v>443</v>
      </c>
      <c r="C55" s="25" t="s">
        <v>725</v>
      </c>
      <c r="D55" s="27" t="str">
        <f t="shared" si="0"/>
        <v xml:space="preserve">module:CoAn module:progrSpecProp_Language module:Language_CoAn . module:Language_CoAn a schema:PropertyValue ; schema:identifier "Language" ; schema:name "Lehrsprache CoAn" ; schema:valueReference module:Language_BACS_CoAn . module:Language_BACS_CoAn a schema:PropertyValue ; schema:name "Lehrsprache CoAn im Studiengang BACS" ; </v>
      </c>
      <c r="E55" s="18" t="s">
        <v>700</v>
      </c>
      <c r="F55" s="18" t="s">
        <v>880</v>
      </c>
      <c r="I55" s="2" t="str">
        <f t="shared" si="1"/>
        <v>schema:value "de" .</v>
      </c>
      <c r="J55" t="str">
        <f t="shared" si="2"/>
        <v>module:CoAn module:progrSpecProp_Language module:Language_CoAn . module:Language_CoAn a schema:PropertyValue ; schema:identifier "Language" ; schema:name "Lehrsprache CoAn" ; schema:valueReference module:Language_BACS_CoAn . module:Language_BACS_CoAn a schema:PropertyValue ; schema:name "Lehrsprache CoAn im Studiengang BACS" ; schema:value "de" .</v>
      </c>
    </row>
    <row r="56" spans="1:10" x14ac:dyDescent="0.35">
      <c r="A56" s="11" t="s">
        <v>827</v>
      </c>
      <c r="B56" s="4" t="s">
        <v>439</v>
      </c>
      <c r="C56" s="25" t="s">
        <v>725</v>
      </c>
      <c r="D56" s="27" t="str">
        <f t="shared" si="0"/>
        <v xml:space="preserve">module:DVML module:progrSpecProp_Language module:Language_DVML . module:Language_DVML a schema:PropertyValue ; schema:identifier "Language" ; schema:name "Lehrsprache DVML" ; schema:valueReference module:Language_BIFK_DVML . module:Language_BIFK_DVML a schema:PropertyValue ; schema:name "Lehrsprache DVML im Studiengang BIFK" ; </v>
      </c>
      <c r="E56" s="18" t="s">
        <v>699</v>
      </c>
      <c r="F56" s="18" t="s">
        <v>880</v>
      </c>
      <c r="I56" s="2" t="str">
        <f t="shared" si="1"/>
        <v>schema:value "de" .</v>
      </c>
      <c r="J56" t="str">
        <f t="shared" si="2"/>
        <v>module:DVML module:progrSpecProp_Language module:Language_DVML . module:Language_DVML a schema:PropertyValue ; schema:identifier "Language" ; schema:name "Lehrsprache DVML" ; schema:valueReference module:Language_BIFK_DVML . module:Language_BIFK_DVML a schema:PropertyValue ; schema:name "Lehrsprache DVML im Studiengang BIFK" ; schema:value "de" .</v>
      </c>
    </row>
    <row r="57" spans="1:10" x14ac:dyDescent="0.35">
      <c r="A57" s="11" t="s">
        <v>827</v>
      </c>
      <c r="B57" s="4" t="s">
        <v>439</v>
      </c>
      <c r="C57" s="25" t="s">
        <v>725</v>
      </c>
      <c r="D57" s="27" t="str">
        <f t="shared" si="0"/>
        <v xml:space="preserve">module:DVML module:progrSpecProp_Language module:Language_DVML . module:Language_DVML a schema:PropertyValue ; schema:identifier "Language" ; schema:name "Lehrsprache DVML" ; schema:valueReference module:Language_BACS_DVML . module:Language_BACS_DVML a schema:PropertyValue ; schema:name "Lehrsprache DVML im Studiengang BACS" ; </v>
      </c>
      <c r="E57" s="18" t="s">
        <v>700</v>
      </c>
      <c r="F57" s="18" t="s">
        <v>880</v>
      </c>
      <c r="I57" s="2" t="str">
        <f t="shared" si="1"/>
        <v>schema:value "de" .</v>
      </c>
      <c r="J57" t="str">
        <f t="shared" si="2"/>
        <v>module:DVML module:progrSpecProp_Language module:Language_DVML . module:Language_DVML a schema:PropertyValue ; schema:identifier "Language" ; schema:name "Lehrsprache DVML" ; schema:valueReference module:Language_BACS_DVML . module:Language_BACS_DVML a schema:PropertyValue ; schema:name "Lehrsprache DVML im Studiengang BACS" ; schema:value "de" .</v>
      </c>
    </row>
    <row r="58" spans="1:10" x14ac:dyDescent="0.35">
      <c r="A58" s="11" t="s">
        <v>827</v>
      </c>
      <c r="B58" s="4" t="s">
        <v>439</v>
      </c>
      <c r="C58" s="25" t="s">
        <v>725</v>
      </c>
      <c r="D58" s="27" t="str">
        <f t="shared" si="0"/>
        <v xml:space="preserve">module:DVML module:progrSpecProp_Language module:Language_DVML . module:Language_DVML a schema:PropertyValue ; schema:identifier "Language" ; schema:name "Lehrsprache DVML" ; schema:valueReference module:Language_BMZK_DVML . module:Language_BMZK_DVML a schema:PropertyValue ; schema:name "Lehrsprache DVML im Studiengang BMZK" ; </v>
      </c>
      <c r="E58" s="18" t="s">
        <v>701</v>
      </c>
      <c r="F58" s="18" t="s">
        <v>880</v>
      </c>
      <c r="I58" s="2" t="str">
        <f t="shared" si="1"/>
        <v>schema:value "de" .</v>
      </c>
      <c r="J58" t="str">
        <f t="shared" si="2"/>
        <v>module:DVML module:progrSpecProp_Language module:Language_DVML . module:Language_DVML a schema:PropertyValue ; schema:identifier "Language" ; schema:name "Lehrsprache DVML" ; schema:valueReference module:Language_BMZK_DVML . module:Language_BMZK_DVML a schema:PropertyValue ; schema:name "Lehrsprache DVML im Studiengang BMZK" ; schema:value "de" .</v>
      </c>
    </row>
    <row r="59" spans="1:10" x14ac:dyDescent="0.35">
      <c r="A59" s="11" t="s">
        <v>828</v>
      </c>
      <c r="B59" s="4" t="s">
        <v>431</v>
      </c>
      <c r="C59" s="25" t="s">
        <v>725</v>
      </c>
      <c r="D59" s="27" t="str">
        <f t="shared" si="0"/>
        <v xml:space="preserve">module:EfML module:progrSpecProp_Language module:Language_EfML . module:Language_EfML a schema:PropertyValue ; schema:identifier "Language" ; schema:name "Lehrsprache EfML" ; schema:valueReference module:Language_BMZK_EfML . module:Language_BMZK_EfML a schema:PropertyValue ; schema:name "Lehrsprache EfML im Studiengang BMZK" ; </v>
      </c>
      <c r="E59" s="18" t="s">
        <v>701</v>
      </c>
      <c r="F59" s="18" t="s">
        <v>880</v>
      </c>
      <c r="I59" s="2" t="str">
        <f t="shared" si="1"/>
        <v>schema:value "de" .</v>
      </c>
      <c r="J59" t="str">
        <f t="shared" si="2"/>
        <v>module:EfML module:progrSpecProp_Language module:Language_EfML . module:Language_EfML a schema:PropertyValue ; schema:identifier "Language" ; schema:name "Lehrsprache EfML" ; schema:valueReference module:Language_BMZK_EfML . module:Language_BMZK_EfML a schema:PropertyValue ; schema:name "Lehrsprache EfML im Studiengang BMZK" ; schema:value "de" .</v>
      </c>
    </row>
    <row r="60" spans="1:10" x14ac:dyDescent="0.35">
      <c r="A60" s="11" t="s">
        <v>829</v>
      </c>
      <c r="B60" s="4" t="s">
        <v>303</v>
      </c>
      <c r="C60" s="25" t="s">
        <v>725</v>
      </c>
      <c r="D60" s="27" t="str">
        <f t="shared" si="0"/>
        <v xml:space="preserve">module:GlAV module:progrSpecProp_Language module:Language_GlAV . module:Language_GlAV a schema:PropertyValue ; schema:identifier "Language" ; schema:name "Lehrsprache GlAV" ; schema:valueReference module:Language_BIFK_GlAV . module:Language_BIFK_GlAV a schema:PropertyValue ; schema:name "Lehrsprache GlAV im Studiengang BIFK" ; </v>
      </c>
      <c r="E60" s="18" t="s">
        <v>699</v>
      </c>
      <c r="F60" s="18" t="s">
        <v>880</v>
      </c>
      <c r="I60" s="2" t="str">
        <f t="shared" si="1"/>
        <v>schema:value "de" .</v>
      </c>
      <c r="J60" t="str">
        <f t="shared" si="2"/>
        <v>module:GlAV module:progrSpecProp_Language module:Language_GlAV . module:Language_GlAV a schema:PropertyValue ; schema:identifier "Language" ; schema:name "Lehrsprache GlAV" ; schema:valueReference module:Language_BIFK_GlAV . module:Language_BIFK_GlAV a schema:PropertyValue ; schema:name "Lehrsprache GlAV im Studiengang BIFK" ; schema:value "de" .</v>
      </c>
    </row>
    <row r="61" spans="1:10" x14ac:dyDescent="0.35">
      <c r="A61" s="11" t="s">
        <v>829</v>
      </c>
      <c r="B61" s="4" t="s">
        <v>303</v>
      </c>
      <c r="C61" s="25" t="s">
        <v>725</v>
      </c>
      <c r="D61" s="27" t="str">
        <f t="shared" si="0"/>
        <v xml:space="preserve">module:GlAV module:progrSpecProp_Language module:Language_GlAV . module:Language_GlAV a schema:PropertyValue ; schema:identifier "Language" ; schema:name "Lehrsprache GlAV" ; schema:valueReference module:Language_BACS_GlAV . module:Language_BACS_GlAV a schema:PropertyValue ; schema:name "Lehrsprache GlAV im Studiengang BACS" ; </v>
      </c>
      <c r="E61" s="18" t="s">
        <v>700</v>
      </c>
      <c r="F61" s="18" t="s">
        <v>880</v>
      </c>
      <c r="I61" s="2" t="str">
        <f t="shared" si="1"/>
        <v>schema:value "de" .</v>
      </c>
      <c r="J61" t="str">
        <f t="shared" si="2"/>
        <v>module:GlAV module:progrSpecProp_Language module:Language_GlAV . module:Language_GlAV a schema:PropertyValue ; schema:identifier "Language" ; schema:name "Lehrsprache GlAV" ; schema:valueReference module:Language_BACS_GlAV . module:Language_BACS_GlAV a schema:PropertyValue ; schema:name "Lehrsprache GlAV im Studiengang BACS" ; schema:value "de" .</v>
      </c>
    </row>
    <row r="62" spans="1:10" x14ac:dyDescent="0.35">
      <c r="A62" s="11" t="s">
        <v>830</v>
      </c>
      <c r="B62" s="4" t="s">
        <v>416</v>
      </c>
      <c r="C62" s="25" t="s">
        <v>725</v>
      </c>
      <c r="D62" s="27" t="str">
        <f t="shared" si="0"/>
        <v xml:space="preserve">module:GlCC module:progrSpecProp_Language module:Language_GlCC . module:Language_GlCC a schema:PropertyValue ; schema:identifier "Language" ; schema:name "Lehrsprache GlCC" ; schema:valueReference module:Language_BIFK_GlCC . module:Language_BIFK_GlCC a schema:PropertyValue ; schema:name "Lehrsprache GlCC im Studiengang BIFK" ; </v>
      </c>
      <c r="E62" s="18" t="s">
        <v>699</v>
      </c>
      <c r="F62" s="18" t="s">
        <v>880</v>
      </c>
      <c r="G62" s="18" t="s">
        <v>881</v>
      </c>
      <c r="I62" s="2" t="str">
        <f t="shared" si="1"/>
        <v>schema:value "de" , "en" .</v>
      </c>
      <c r="J62" t="str">
        <f t="shared" si="2"/>
        <v>module:GlCC module:progrSpecProp_Language module:Language_GlCC . module:Language_GlCC a schema:PropertyValue ; schema:identifier "Language" ; schema:name "Lehrsprache GlCC" ; schema:valueReference module:Language_BIFK_GlCC . module:Language_BIFK_GlCC a schema:PropertyValue ; schema:name "Lehrsprache GlCC im Studiengang BIFK" ; schema:value "de" , "en" .</v>
      </c>
    </row>
    <row r="63" spans="1:10" x14ac:dyDescent="0.35">
      <c r="A63" s="11" t="s">
        <v>830</v>
      </c>
      <c r="B63" s="4" t="s">
        <v>416</v>
      </c>
      <c r="C63" s="25" t="s">
        <v>725</v>
      </c>
      <c r="D63" s="27" t="str">
        <f t="shared" si="0"/>
        <v xml:space="preserve">module:GlCC module:progrSpecProp_Language module:Language_GlCC . module:Language_GlCC a schema:PropertyValue ; schema:identifier "Language" ; schema:name "Lehrsprache GlCC" ; schema:valueReference module:Language_BACS_GlCC . module:Language_BACS_GlCC a schema:PropertyValue ; schema:name "Lehrsprache GlCC im Studiengang BACS" ; </v>
      </c>
      <c r="E63" s="18" t="s">
        <v>700</v>
      </c>
      <c r="F63" s="18" t="s">
        <v>880</v>
      </c>
      <c r="G63" s="18" t="s">
        <v>881</v>
      </c>
      <c r="I63" s="2" t="str">
        <f t="shared" si="1"/>
        <v>schema:value "de" , "en" .</v>
      </c>
      <c r="J63" t="str">
        <f t="shared" si="2"/>
        <v>module:GlCC module:progrSpecProp_Language module:Language_GlCC . module:Language_GlCC a schema:PropertyValue ; schema:identifier "Language" ; schema:name "Lehrsprache GlCC" ; schema:valueReference module:Language_BACS_GlCC . module:Language_BACS_GlCC a schema:PropertyValue ; schema:name "Lehrsprache GlCC im Studiengang BACS" ; schema:value "de" , "en" .</v>
      </c>
    </row>
    <row r="64" spans="1:10" x14ac:dyDescent="0.35">
      <c r="A64" s="11" t="s">
        <v>830</v>
      </c>
      <c r="B64" s="4" t="s">
        <v>416</v>
      </c>
      <c r="C64" s="25" t="s">
        <v>725</v>
      </c>
      <c r="D64" s="27" t="str">
        <f t="shared" si="0"/>
        <v xml:space="preserve">module:GlCC module:progrSpecProp_Language module:Language_GlCC . module:Language_GlCC a schema:PropertyValue ; schema:identifier "Language" ; schema:name "Lehrsprache GlCC" ; schema:valueReference module:Language_BMZK_GlCC . module:Language_BMZK_GlCC a schema:PropertyValue ; schema:name "Lehrsprache GlCC im Studiengang BMZK" ; </v>
      </c>
      <c r="E64" s="18" t="s">
        <v>701</v>
      </c>
      <c r="F64" s="18" t="s">
        <v>880</v>
      </c>
      <c r="G64" s="18" t="s">
        <v>881</v>
      </c>
      <c r="I64" s="2" t="str">
        <f t="shared" si="1"/>
        <v>schema:value "de" , "en" .</v>
      </c>
      <c r="J64" t="str">
        <f t="shared" si="2"/>
        <v>module:GlCC module:progrSpecProp_Language module:Language_GlCC . module:Language_GlCC a schema:PropertyValue ; schema:identifier "Language" ; schema:name "Lehrsprache GlCC" ; schema:valueReference module:Language_BMZK_GlCC . module:Language_BMZK_GlCC a schema:PropertyValue ; schema:name "Lehrsprache GlCC im Studiengang BMZK" ; schema:value "de" , "en" .</v>
      </c>
    </row>
    <row r="65" spans="1:10" x14ac:dyDescent="0.35">
      <c r="A65" s="11" t="s">
        <v>831</v>
      </c>
      <c r="B65" s="4" t="s">
        <v>409</v>
      </c>
      <c r="C65" s="25" t="s">
        <v>725</v>
      </c>
      <c r="D65" s="27" t="str">
        <f t="shared" si="0"/>
        <v xml:space="preserve">module:HuCI module:progrSpecProp_Language module:Language_HuCI . module:Language_HuCI a schema:PropertyValue ; schema:identifier "Language" ; schema:name "Lehrsprache HuCI" ; schema:valueReference module:Language_BIFK_HuCI . module:Language_BIFK_HuCI a schema:PropertyValue ; schema:name "Lehrsprache HuCI im Studiengang BIFK" ; </v>
      </c>
      <c r="E65" s="18" t="s">
        <v>699</v>
      </c>
      <c r="F65" s="18" t="s">
        <v>880</v>
      </c>
      <c r="G65" s="18" t="s">
        <v>881</v>
      </c>
      <c r="I65" s="2" t="str">
        <f t="shared" si="1"/>
        <v>schema:value "de" , "en" .</v>
      </c>
      <c r="J65" t="str">
        <f t="shared" si="2"/>
        <v>module:HuCI module:progrSpecProp_Language module:Language_HuCI . module:Language_HuCI a schema:PropertyValue ; schema:identifier "Language" ; schema:name "Lehrsprache HuCI" ; schema:valueReference module:Language_BIFK_HuCI . module:Language_BIFK_HuCI a schema:PropertyValue ; schema:name "Lehrsprache HuCI im Studiengang BIFK" ; schema:value "de" , "en" .</v>
      </c>
    </row>
    <row r="66" spans="1:10" x14ac:dyDescent="0.35">
      <c r="A66" s="11" t="s">
        <v>831</v>
      </c>
      <c r="B66" s="4" t="s">
        <v>409</v>
      </c>
      <c r="C66" s="25" t="s">
        <v>725</v>
      </c>
      <c r="D66" s="27" t="str">
        <f t="shared" si="0"/>
        <v xml:space="preserve">module:HuCI module:progrSpecProp_Language module:Language_HuCI . module:Language_HuCI a schema:PropertyValue ; schema:identifier "Language" ; schema:name "Lehrsprache HuCI" ; schema:valueReference module:Language_BACS_HuCI . module:Language_BACS_HuCI a schema:PropertyValue ; schema:name "Lehrsprache HuCI im Studiengang BACS" ; </v>
      </c>
      <c r="E66" s="18" t="s">
        <v>700</v>
      </c>
      <c r="F66" s="18" t="s">
        <v>880</v>
      </c>
      <c r="G66" s="18" t="s">
        <v>881</v>
      </c>
      <c r="I66" s="2" t="str">
        <f t="shared" si="1"/>
        <v>schema:value "de" , "en" .</v>
      </c>
      <c r="J66" t="str">
        <f t="shared" si="2"/>
        <v>module:HuCI module:progrSpecProp_Language module:Language_HuCI . module:Language_HuCI a schema:PropertyValue ; schema:identifier "Language" ; schema:name "Lehrsprache HuCI" ; schema:valueReference module:Language_BACS_HuCI . module:Language_BACS_HuCI a schema:PropertyValue ; schema:name "Lehrsprache HuCI im Studiengang BACS" ; schema:value "de" , "en" .</v>
      </c>
    </row>
    <row r="67" spans="1:10" x14ac:dyDescent="0.35">
      <c r="A67" s="11" t="s">
        <v>832</v>
      </c>
      <c r="B67" s="4" t="s">
        <v>401</v>
      </c>
      <c r="C67" s="25" t="s">
        <v>725</v>
      </c>
      <c r="D67" s="27" t="str">
        <f t="shared" ref="D67:D130" si="3">_xlfn.CONCAT(A67," module:progrSpecProp_Language module:Language_",B67," . module:Language_",B67," a schema:PropertyValue ; schema:identifier ",C67,"Language",C67," ; schema:name ",C67,"Lehrsprache ",B67,C67," ; schema:valueReference module:Language_",E67,"_",B67," . module:Language_",E67,"_",B67," a schema:PropertyValue ; schema:name ",C67,"Lehrsprache ",B67," im Studiengang ",E67,C67," ; ")</f>
        <v xml:space="preserve">module:MiCT module:progrSpecProp_Language module:Language_MiCT . module:Language_MiCT a schema:PropertyValue ; schema:identifier "Language" ; schema:name "Lehrsprache MiCT" ; schema:valueReference module:Language_BIFK_MiCT . module:Language_BIFK_MiCT a schema:PropertyValue ; schema:name "Lehrsprache MiCT im Studiengang BIFK" ; </v>
      </c>
      <c r="E67" s="18" t="s">
        <v>699</v>
      </c>
      <c r="F67" s="18" t="s">
        <v>880</v>
      </c>
      <c r="G67" s="18" t="s">
        <v>881</v>
      </c>
      <c r="I67" s="2" t="str">
        <f t="shared" ref="I67:I130" si="4">_xlfn.CONCAT("schema:value ",C67,F67,C67,IF(G67="","",_xlfn.CONCAT(" , ",C67,G67,C67)),IF(H67="","",_xlfn.CONCAT(" , ",C67,H67,C67))," .")</f>
        <v>schema:value "de" , "en" .</v>
      </c>
      <c r="J67" t="str">
        <f t="shared" ref="J67:J130" si="5">_xlfn.CONCAT(D67,I67)</f>
        <v>module:MiCT module:progrSpecProp_Language module:Language_MiCT . module:Language_MiCT a schema:PropertyValue ; schema:identifier "Language" ; schema:name "Lehrsprache MiCT" ; schema:valueReference module:Language_BIFK_MiCT . module:Language_BIFK_MiCT a schema:PropertyValue ; schema:name "Lehrsprache MiCT im Studiengang BIFK" ; schema:value "de" , "en" .</v>
      </c>
    </row>
    <row r="68" spans="1:10" x14ac:dyDescent="0.35">
      <c r="A68" s="11" t="s">
        <v>832</v>
      </c>
      <c r="B68" s="4" t="s">
        <v>401</v>
      </c>
      <c r="C68" s="25" t="s">
        <v>725</v>
      </c>
      <c r="D68" s="27" t="str">
        <f t="shared" si="3"/>
        <v xml:space="preserve">module:MiCT module:progrSpecProp_Language module:Language_MiCT . module:Language_MiCT a schema:PropertyValue ; schema:identifier "Language" ; schema:name "Lehrsprache MiCT" ; schema:valueReference module:Language_BACS_MiCT . module:Language_BACS_MiCT a schema:PropertyValue ; schema:name "Lehrsprache MiCT im Studiengang BACS" ; </v>
      </c>
      <c r="E68" s="18" t="s">
        <v>700</v>
      </c>
      <c r="F68" s="18" t="s">
        <v>880</v>
      </c>
      <c r="G68" s="18" t="s">
        <v>881</v>
      </c>
      <c r="I68" s="2" t="str">
        <f t="shared" si="4"/>
        <v>schema:value "de" , "en" .</v>
      </c>
      <c r="J68" t="str">
        <f t="shared" si="5"/>
        <v>module:MiCT module:progrSpecProp_Language module:Language_MiCT . module:Language_MiCT a schema:PropertyValue ; schema:identifier "Language" ; schema:name "Lehrsprache MiCT" ; schema:valueReference module:Language_BACS_MiCT . module:Language_BACS_MiCT a schema:PropertyValue ; schema:name "Lehrsprache MiCT im Studiengang BACS" ; schema:value "de" , "en" .</v>
      </c>
    </row>
    <row r="69" spans="1:10" x14ac:dyDescent="0.35">
      <c r="A69" s="11" t="s">
        <v>833</v>
      </c>
      <c r="B69" s="4" t="s">
        <v>394</v>
      </c>
      <c r="C69" s="25" t="s">
        <v>725</v>
      </c>
      <c r="D69" s="27" t="str">
        <f t="shared" si="3"/>
        <v xml:space="preserve">module:MiPr module:progrSpecProp_Language module:Language_MiPr . module:Language_MiPr a schema:PropertyValue ; schema:identifier "Language" ; schema:name "Lehrsprache MiPr" ; schema:valueReference module:Language_BIFK_MiPr . module:Language_BIFK_MiPr a schema:PropertyValue ; schema:name "Lehrsprache MiPr im Studiengang BIFK" ; </v>
      </c>
      <c r="E69" s="18" t="s">
        <v>699</v>
      </c>
      <c r="F69" s="18" t="s">
        <v>880</v>
      </c>
      <c r="I69" s="2" t="str">
        <f t="shared" si="4"/>
        <v>schema:value "de" .</v>
      </c>
      <c r="J69" t="str">
        <f t="shared" si="5"/>
        <v>module:MiPr module:progrSpecProp_Language module:Language_MiPr . module:Language_MiPr a schema:PropertyValue ; schema:identifier "Language" ; schema:name "Lehrsprache MiPr" ; schema:valueReference module:Language_BIFK_MiPr . module:Language_BIFK_MiPr a schema:PropertyValue ; schema:name "Lehrsprache MiPr im Studiengang BIFK" ; schema:value "de" .</v>
      </c>
    </row>
    <row r="70" spans="1:10" x14ac:dyDescent="0.35">
      <c r="A70" s="11" t="s">
        <v>833</v>
      </c>
      <c r="B70" s="4" t="s">
        <v>394</v>
      </c>
      <c r="C70" s="25" t="s">
        <v>725</v>
      </c>
      <c r="D70" s="27" t="str">
        <f t="shared" si="3"/>
        <v xml:space="preserve">module:MiPr module:progrSpecProp_Language module:Language_MiPr . module:Language_MiPr a schema:PropertyValue ; schema:identifier "Language" ; schema:name "Lehrsprache MiPr" ; schema:valueReference module:Language_BACS_MiPr . module:Language_BACS_MiPr a schema:PropertyValue ; schema:name "Lehrsprache MiPr im Studiengang BACS" ; </v>
      </c>
      <c r="E70" s="18" t="s">
        <v>700</v>
      </c>
      <c r="F70" s="18" t="s">
        <v>880</v>
      </c>
      <c r="I70" s="2" t="str">
        <f t="shared" si="4"/>
        <v>schema:value "de" .</v>
      </c>
      <c r="J70" t="str">
        <f t="shared" si="5"/>
        <v>module:MiPr module:progrSpecProp_Language module:Language_MiPr . module:Language_MiPr a schema:PropertyValue ; schema:identifier "Language" ; schema:name "Lehrsprache MiPr" ; schema:valueReference module:Language_BACS_MiPr . module:Language_BACS_MiPr a schema:PropertyValue ; schema:name "Lehrsprache MiPr im Studiengang BACS" ; schema:value "de" .</v>
      </c>
    </row>
    <row r="71" spans="1:10" x14ac:dyDescent="0.35">
      <c r="A71" s="11" t="s">
        <v>834</v>
      </c>
      <c r="B71" s="4" t="s">
        <v>387</v>
      </c>
      <c r="C71" s="25" t="s">
        <v>725</v>
      </c>
      <c r="D71" s="27" t="str">
        <f t="shared" si="3"/>
        <v xml:space="preserve">module:OpAl module:progrSpecProp_Language module:Language_OpAl . module:Language_OpAl a schema:PropertyValue ; schema:identifier "Language" ; schema:name "Lehrsprache OpAl" ; schema:valueReference module:Language_BIFK_OpAl . module:Language_BIFK_OpAl a schema:PropertyValue ; schema:name "Lehrsprache OpAl im Studiengang BIFK" ; </v>
      </c>
      <c r="E71" s="18" t="s">
        <v>699</v>
      </c>
      <c r="F71" s="18" t="s">
        <v>880</v>
      </c>
      <c r="G71" s="18" t="s">
        <v>881</v>
      </c>
      <c r="I71" s="2" t="str">
        <f t="shared" si="4"/>
        <v>schema:value "de" , "en" .</v>
      </c>
      <c r="J71" t="str">
        <f t="shared" si="5"/>
        <v>module:OpAl module:progrSpecProp_Language module:Language_OpAl . module:Language_OpAl a schema:PropertyValue ; schema:identifier "Language" ; schema:name "Lehrsprache OpAl" ; schema:valueReference module:Language_BIFK_OpAl . module:Language_BIFK_OpAl a schema:PropertyValue ; schema:name "Lehrsprache OpAl im Studiengang BIFK" ; schema:value "de" , "en" .</v>
      </c>
    </row>
    <row r="72" spans="1:10" x14ac:dyDescent="0.35">
      <c r="A72" s="11" t="s">
        <v>834</v>
      </c>
      <c r="B72" s="4" t="s">
        <v>387</v>
      </c>
      <c r="C72" s="25" t="s">
        <v>725</v>
      </c>
      <c r="D72" s="27" t="str">
        <f t="shared" si="3"/>
        <v xml:space="preserve">module:OpAl module:progrSpecProp_Language module:Language_OpAl . module:Language_OpAl a schema:PropertyValue ; schema:identifier "Language" ; schema:name "Lehrsprache OpAl" ; schema:valueReference module:Language_BACS_OpAl . module:Language_BACS_OpAl a schema:PropertyValue ; schema:name "Lehrsprache OpAl im Studiengang BACS" ; </v>
      </c>
      <c r="E72" s="18" t="s">
        <v>700</v>
      </c>
      <c r="F72" s="18" t="s">
        <v>880</v>
      </c>
      <c r="G72" s="18" t="s">
        <v>881</v>
      </c>
      <c r="I72" s="2" t="str">
        <f t="shared" si="4"/>
        <v>schema:value "de" , "en" .</v>
      </c>
      <c r="J72" t="str">
        <f t="shared" si="5"/>
        <v>module:OpAl module:progrSpecProp_Language module:Language_OpAl . module:Language_OpAl a schema:PropertyValue ; schema:identifier "Language" ; schema:name "Lehrsprache OpAl" ; schema:valueReference module:Language_BACS_OpAl . module:Language_BACS_OpAl a schema:PropertyValue ; schema:name "Lehrsprache OpAl im Studiengang BACS" ; schema:value "de" , "en" .</v>
      </c>
    </row>
    <row r="73" spans="1:10" x14ac:dyDescent="0.35">
      <c r="A73" s="11" t="s">
        <v>835</v>
      </c>
      <c r="B73" s="4" t="s">
        <v>378</v>
      </c>
      <c r="C73" s="25" t="s">
        <v>725</v>
      </c>
      <c r="D73" s="27" t="str">
        <f t="shared" si="3"/>
        <v xml:space="preserve">module:KoPr module:progrSpecProp_Language module:Language_KoPr . module:Language_KoPr a schema:PropertyValue ; schema:identifier "Language" ; schema:name "Lehrsprache KoPr" ; schema:valueReference module:Language_BIFK_KoPr . module:Language_BIFK_KoPr a schema:PropertyValue ; schema:name "Lehrsprache KoPr im Studiengang BIFK" ; </v>
      </c>
      <c r="E73" s="18" t="s">
        <v>699</v>
      </c>
      <c r="F73" s="18" t="s">
        <v>880</v>
      </c>
      <c r="I73" s="2" t="str">
        <f t="shared" si="4"/>
        <v>schema:value "de" .</v>
      </c>
      <c r="J73" t="str">
        <f t="shared" si="5"/>
        <v>module:KoPr module:progrSpecProp_Language module:Language_KoPr . module:Language_KoPr a schema:PropertyValue ; schema:identifier "Language" ; schema:name "Lehrsprache KoPr" ; schema:valueReference module:Language_BIFK_KoPr . module:Language_BIFK_KoPr a schema:PropertyValue ; schema:name "Lehrsprache KoPr im Studiengang BIFK" ; schema:value "de" .</v>
      </c>
    </row>
    <row r="74" spans="1:10" x14ac:dyDescent="0.35">
      <c r="A74" s="11" t="s">
        <v>835</v>
      </c>
      <c r="B74" s="4" t="s">
        <v>378</v>
      </c>
      <c r="C74" s="25" t="s">
        <v>725</v>
      </c>
      <c r="D74" s="27" t="str">
        <f t="shared" si="3"/>
        <v xml:space="preserve">module:KoPr module:progrSpecProp_Language module:Language_KoPr . module:Language_KoPr a schema:PropertyValue ; schema:identifier "Language" ; schema:name "Lehrsprache KoPr" ; schema:valueReference module:Language_BACS_KoPr . module:Language_BACS_KoPr a schema:PropertyValue ; schema:name "Lehrsprache KoPr im Studiengang BACS" ; </v>
      </c>
      <c r="E74" s="18" t="s">
        <v>700</v>
      </c>
      <c r="F74" s="18" t="s">
        <v>881</v>
      </c>
      <c r="I74" s="2" t="str">
        <f t="shared" si="4"/>
        <v>schema:value "en" .</v>
      </c>
      <c r="J74" t="str">
        <f t="shared" si="5"/>
        <v>module:KoPr module:progrSpecProp_Language module:Language_KoPr . module:Language_KoPr a schema:PropertyValue ; schema:identifier "Language" ; schema:name "Lehrsprache KoPr" ; schema:valueReference module:Language_BACS_KoPr . module:Language_BACS_KoPr a schema:PropertyValue ; schema:name "Lehrsprache KoPr im Studiengang BACS" ; schema:value "en" .</v>
      </c>
    </row>
    <row r="75" spans="1:10" x14ac:dyDescent="0.35">
      <c r="A75" s="11" t="s">
        <v>836</v>
      </c>
      <c r="B75" s="4" t="s">
        <v>367</v>
      </c>
      <c r="C75" s="25" t="s">
        <v>725</v>
      </c>
      <c r="D75" s="27" t="str">
        <f t="shared" si="3"/>
        <v xml:space="preserve">module:SEIK module:progrSpecProp_Language module:Language_SEIK . module:Language_SEIK a schema:PropertyValue ; schema:identifier "Language" ; schema:name "Lehrsprache SEIK" ; schema:valueReference module:Language_BIFK_SEIK . module:Language_BIFK_SEIK a schema:PropertyValue ; schema:name "Lehrsprache SEIK im Studiengang BIFK" ; </v>
      </c>
      <c r="E75" s="18" t="s">
        <v>699</v>
      </c>
      <c r="F75" s="18" t="s">
        <v>880</v>
      </c>
      <c r="I75" s="2" t="str">
        <f t="shared" si="4"/>
        <v>schema:value "de" .</v>
      </c>
      <c r="J75" t="str">
        <f t="shared" si="5"/>
        <v>module:SEIK module:progrSpecProp_Language module:Language_SEIK . module:Language_SEIK a schema:PropertyValue ; schema:identifier "Language" ; schema:name "Lehrsprache SEIK" ; schema:valueReference module:Language_BIFK_SEIK . module:Language_BIFK_SEIK a schema:PropertyValue ; schema:name "Lehrsprache SEIK im Studiengang BIFK" ; schema:value "de" .</v>
      </c>
    </row>
    <row r="76" spans="1:10" x14ac:dyDescent="0.35">
      <c r="A76" s="11" t="s">
        <v>836</v>
      </c>
      <c r="B76" s="4" t="s">
        <v>367</v>
      </c>
      <c r="C76" s="25" t="s">
        <v>725</v>
      </c>
      <c r="D76" s="27" t="str">
        <f t="shared" si="3"/>
        <v xml:space="preserve">module:SEIK module:progrSpecProp_Language module:Language_SEIK . module:Language_SEIK a schema:PropertyValue ; schema:identifier "Language" ; schema:name "Lehrsprache SEIK" ; schema:valueReference module:Language_BACS_SEIK . module:Language_BACS_SEIK a schema:PropertyValue ; schema:name "Lehrsprache SEIK im Studiengang BACS" ; </v>
      </c>
      <c r="E76" s="18" t="s">
        <v>700</v>
      </c>
      <c r="F76" s="18" t="s">
        <v>880</v>
      </c>
      <c r="I76" s="2" t="str">
        <f t="shared" si="4"/>
        <v>schema:value "de" .</v>
      </c>
      <c r="J76" t="str">
        <f t="shared" si="5"/>
        <v>module:SEIK module:progrSpecProp_Language module:Language_SEIK . module:Language_SEIK a schema:PropertyValue ; schema:identifier "Language" ; schema:name "Lehrsprache SEIK" ; schema:valueReference module:Language_BACS_SEIK . module:Language_BACS_SEIK a schema:PropertyValue ; schema:name "Lehrsprache SEIK im Studiengang BACS" ; schema:value "de" .</v>
      </c>
    </row>
    <row r="77" spans="1:10" x14ac:dyDescent="0.35">
      <c r="A77" s="11" t="s">
        <v>836</v>
      </c>
      <c r="B77" s="4" t="s">
        <v>367</v>
      </c>
      <c r="C77" s="25" t="s">
        <v>725</v>
      </c>
      <c r="D77" s="27" t="str">
        <f t="shared" si="3"/>
        <v xml:space="preserve">module:SEIK module:progrSpecProp_Language module:Language_SEIK . module:Language_SEIK a schema:PropertyValue ; schema:identifier "Language" ; schema:name "Lehrsprache SEIK" ; schema:valueReference module:Language_BMZK_SEIK . module:Language_BMZK_SEIK a schema:PropertyValue ; schema:name "Lehrsprache SEIK im Studiengang BMZK" ; </v>
      </c>
      <c r="E77" s="18" t="s">
        <v>701</v>
      </c>
      <c r="F77" s="18" t="s">
        <v>880</v>
      </c>
      <c r="I77" s="2" t="str">
        <f t="shared" si="4"/>
        <v>schema:value "de" .</v>
      </c>
      <c r="J77" t="str">
        <f t="shared" si="5"/>
        <v>module:SEIK module:progrSpecProp_Language module:Language_SEIK . module:Language_SEIK a schema:PropertyValue ; schema:identifier "Language" ; schema:name "Lehrsprache SEIK" ; schema:valueReference module:Language_BMZK_SEIK . module:Language_BMZK_SEIK a schema:PropertyValue ; schema:name "Lehrsprache SEIK im Studiengang BMZK" ; schema:value "de" .</v>
      </c>
    </row>
    <row r="78" spans="1:10" x14ac:dyDescent="0.35">
      <c r="A78" s="11" t="s">
        <v>837</v>
      </c>
      <c r="B78" s="4" t="s">
        <v>360</v>
      </c>
      <c r="C78" s="25" t="s">
        <v>725</v>
      </c>
      <c r="D78" s="27" t="str">
        <f t="shared" si="3"/>
        <v xml:space="preserve">module:AKrG module:progrSpecProp_Language module:Language_AKrG . module:Language_AKrG a schema:PropertyValue ; schema:identifier "Language" ; schema:name "Lehrsprache AKrG" ; schema:valueReference module:Language_BIFK_AKrG . module:Language_BIFK_AKrG a schema:PropertyValue ; schema:name "Lehrsprache AKrG im Studiengang BIFK" ; </v>
      </c>
      <c r="E78" s="18" t="s">
        <v>699</v>
      </c>
      <c r="F78" s="18" t="s">
        <v>880</v>
      </c>
      <c r="I78" s="2" t="str">
        <f t="shared" si="4"/>
        <v>schema:value "de" .</v>
      </c>
      <c r="J78" t="str">
        <f t="shared" si="5"/>
        <v>module:AKrG module:progrSpecProp_Language module:Language_AKrG . module:Language_AKrG a schema:PropertyValue ; schema:identifier "Language" ; schema:name "Lehrsprache AKrG" ; schema:valueReference module:Language_BIFK_AKrG . module:Language_BIFK_AKrG a schema:PropertyValue ; schema:name "Lehrsprache AKrG im Studiengang BIFK" ; schema:value "de" .</v>
      </c>
    </row>
    <row r="79" spans="1:10" x14ac:dyDescent="0.35">
      <c r="A79" s="11" t="s">
        <v>837</v>
      </c>
      <c r="B79" s="4" t="s">
        <v>360</v>
      </c>
      <c r="C79" s="25" t="s">
        <v>725</v>
      </c>
      <c r="D79" s="27" t="str">
        <f t="shared" si="3"/>
        <v xml:space="preserve">module:AKrG module:progrSpecProp_Language module:Language_AKrG . module:Language_AKrG a schema:PropertyValue ; schema:identifier "Language" ; schema:name "Lehrsprache AKrG" ; schema:valueReference module:Language_BACS_AKrG . module:Language_BACS_AKrG a schema:PropertyValue ; schema:name "Lehrsprache AKrG im Studiengang BACS" ; </v>
      </c>
      <c r="E79" s="18" t="s">
        <v>700</v>
      </c>
      <c r="F79" s="18" t="s">
        <v>880</v>
      </c>
      <c r="I79" s="2" t="str">
        <f t="shared" si="4"/>
        <v>schema:value "de" .</v>
      </c>
      <c r="J79" t="str">
        <f t="shared" si="5"/>
        <v>module:AKrG module:progrSpecProp_Language module:Language_AKrG . module:Language_AKrG a schema:PropertyValue ; schema:identifier "Language" ; schema:name "Lehrsprache AKrG" ; schema:valueReference module:Language_BACS_AKrG . module:Language_BACS_AKrG a schema:PropertyValue ; schema:name "Lehrsprache AKrG im Studiengang BACS" ; schema:value "de" .</v>
      </c>
    </row>
    <row r="80" spans="1:10" x14ac:dyDescent="0.35">
      <c r="A80" s="11" t="s">
        <v>838</v>
      </c>
      <c r="B80" s="4" t="s">
        <v>350</v>
      </c>
      <c r="C80" s="25" t="s">
        <v>725</v>
      </c>
      <c r="D80" s="27" t="str">
        <f t="shared" si="3"/>
        <v xml:space="preserve">module:BITS module:progrSpecProp_Language module:Language_BITS . module:Language_BITS a schema:PropertyValue ; schema:identifier "Language" ; schema:name "Lehrsprache BITS" ; schema:valueReference module:Language_BIFK_BITS . module:Language_BIFK_BITS a schema:PropertyValue ; schema:name "Lehrsprache BITS im Studiengang BIFK" ; </v>
      </c>
      <c r="E80" s="18" t="s">
        <v>699</v>
      </c>
      <c r="F80" s="18" t="s">
        <v>880</v>
      </c>
      <c r="I80" s="2" t="str">
        <f t="shared" si="4"/>
        <v>schema:value "de" .</v>
      </c>
      <c r="J80" t="str">
        <f t="shared" si="5"/>
        <v>module:BITS module:progrSpecProp_Language module:Language_BITS . module:Language_BITS a schema:PropertyValue ; schema:identifier "Language" ; schema:name "Lehrsprache BITS" ; schema:valueReference module:Language_BIFK_BITS . module:Language_BIFK_BITS a schema:PropertyValue ; schema:name "Lehrsprache BITS im Studiengang BIFK" ; schema:value "de" .</v>
      </c>
    </row>
    <row r="81" spans="1:10" x14ac:dyDescent="0.35">
      <c r="A81" s="11" t="s">
        <v>838</v>
      </c>
      <c r="B81" s="4" t="s">
        <v>350</v>
      </c>
      <c r="C81" s="25" t="s">
        <v>725</v>
      </c>
      <c r="D81" s="27" t="str">
        <f t="shared" si="3"/>
        <v xml:space="preserve">module:BITS module:progrSpecProp_Language module:Language_BITS . module:Language_BITS a schema:PropertyValue ; schema:identifier "Language" ; schema:name "Lehrsprache BITS" ; schema:valueReference module:Language_BACS_BITS . module:Language_BACS_BITS a schema:PropertyValue ; schema:name "Lehrsprache BITS im Studiengang BACS" ; </v>
      </c>
      <c r="E81" s="18" t="s">
        <v>700</v>
      </c>
      <c r="F81" s="18" t="s">
        <v>880</v>
      </c>
      <c r="I81" s="2" t="str">
        <f t="shared" si="4"/>
        <v>schema:value "de" .</v>
      </c>
      <c r="J81" t="str">
        <f t="shared" si="5"/>
        <v>module:BITS module:progrSpecProp_Language module:Language_BITS . module:Language_BITS a schema:PropertyValue ; schema:identifier "Language" ; schema:name "Lehrsprache BITS" ; schema:valueReference module:Language_BACS_BITS . module:Language_BACS_BITS a schema:PropertyValue ; schema:name "Lehrsprache BITS im Studiengang BACS" ; schema:value "de" .</v>
      </c>
    </row>
    <row r="82" spans="1:10" x14ac:dyDescent="0.35">
      <c r="A82" s="11" t="s">
        <v>838</v>
      </c>
      <c r="B82" s="4" t="s">
        <v>350</v>
      </c>
      <c r="C82" s="25" t="s">
        <v>725</v>
      </c>
      <c r="D82" s="27" t="str">
        <f t="shared" si="3"/>
        <v xml:space="preserve">module:BITS module:progrSpecProp_Language module:Language_BITS . module:Language_BITS a schema:PropertyValue ; schema:identifier "Language" ; schema:name "Lehrsprache BITS" ; schema:valueReference module:Language_BMZK_BITS . module:Language_BMZK_BITS a schema:PropertyValue ; schema:name "Lehrsprache BITS im Studiengang BMZK" ; </v>
      </c>
      <c r="E82" s="18" t="s">
        <v>701</v>
      </c>
      <c r="F82" s="18" t="s">
        <v>880</v>
      </c>
      <c r="I82" s="2" t="str">
        <f t="shared" si="4"/>
        <v>schema:value "de" .</v>
      </c>
      <c r="J82" t="str">
        <f t="shared" si="5"/>
        <v>module:BITS module:progrSpecProp_Language module:Language_BITS . module:Language_BITS a schema:PropertyValue ; schema:identifier "Language" ; schema:name "Lehrsprache BITS" ; schema:valueReference module:Language_BMZK_BITS . module:Language_BMZK_BITS a schema:PropertyValue ; schema:name "Lehrsprache BITS im Studiengang BMZK" ; schema:value "de" .</v>
      </c>
    </row>
    <row r="83" spans="1:10" x14ac:dyDescent="0.35">
      <c r="A83" s="11" t="s">
        <v>839</v>
      </c>
      <c r="B83" s="4" t="s">
        <v>342</v>
      </c>
      <c r="C83" s="25" t="s">
        <v>725</v>
      </c>
      <c r="D83" s="27" t="str">
        <f t="shared" si="3"/>
        <v xml:space="preserve">module:CoGr module:progrSpecProp_Language module:Language_CoGr . module:Language_CoGr a schema:PropertyValue ; schema:identifier "Language" ; schema:name "Lehrsprache CoGr" ; schema:valueReference module:Language_BIFK_CoGr . module:Language_BIFK_CoGr a schema:PropertyValue ; schema:name "Lehrsprache CoGr im Studiengang BIFK" ; </v>
      </c>
      <c r="E83" s="18" t="s">
        <v>699</v>
      </c>
      <c r="F83" s="18" t="s">
        <v>880</v>
      </c>
      <c r="G83" s="18" t="s">
        <v>881</v>
      </c>
      <c r="I83" s="2" t="str">
        <f t="shared" si="4"/>
        <v>schema:value "de" , "en" .</v>
      </c>
      <c r="J83" t="str">
        <f t="shared" si="5"/>
        <v>module:CoGr module:progrSpecProp_Language module:Language_CoGr . module:Language_CoGr a schema:PropertyValue ; schema:identifier "Language" ; schema:name "Lehrsprache CoGr" ; schema:valueReference module:Language_BIFK_CoGr . module:Language_BIFK_CoGr a schema:PropertyValue ; schema:name "Lehrsprache CoGr im Studiengang BIFK" ; schema:value "de" , "en" .</v>
      </c>
    </row>
    <row r="84" spans="1:10" x14ac:dyDescent="0.35">
      <c r="A84" s="11" t="s">
        <v>839</v>
      </c>
      <c r="B84" s="4" t="s">
        <v>342</v>
      </c>
      <c r="C84" s="25" t="s">
        <v>725</v>
      </c>
      <c r="D84" s="27" t="str">
        <f t="shared" si="3"/>
        <v xml:space="preserve">module:CoGr module:progrSpecProp_Language module:Language_CoGr . module:Language_CoGr a schema:PropertyValue ; schema:identifier "Language" ; schema:name "Lehrsprache CoGr" ; schema:valueReference module:Language_BACS_CoGr . module:Language_BACS_CoGr a schema:PropertyValue ; schema:name "Lehrsprache CoGr im Studiengang BACS" ; </v>
      </c>
      <c r="E84" s="18" t="s">
        <v>700</v>
      </c>
      <c r="F84" s="18" t="s">
        <v>880</v>
      </c>
      <c r="G84" s="18" t="s">
        <v>881</v>
      </c>
      <c r="I84" s="2" t="str">
        <f t="shared" si="4"/>
        <v>schema:value "de" , "en" .</v>
      </c>
      <c r="J84" t="str">
        <f t="shared" si="5"/>
        <v>module:CoGr module:progrSpecProp_Language module:Language_CoGr . module:Language_CoGr a schema:PropertyValue ; schema:identifier "Language" ; schema:name "Lehrsprache CoGr" ; schema:valueReference module:Language_BACS_CoGr . module:Language_BACS_CoGr a schema:PropertyValue ; schema:name "Lehrsprache CoGr im Studiengang BACS" ; schema:value "de" , "en" .</v>
      </c>
    </row>
    <row r="85" spans="1:10" x14ac:dyDescent="0.35">
      <c r="A85" s="11" t="s">
        <v>840</v>
      </c>
      <c r="B85" s="4" t="s">
        <v>333</v>
      </c>
      <c r="C85" s="25" t="s">
        <v>725</v>
      </c>
      <c r="D85" s="27" t="str">
        <f t="shared" si="3"/>
        <v xml:space="preserve">module:CNPr module:progrSpecProp_Language module:Language_CNPr . module:Language_CNPr a schema:PropertyValue ; schema:identifier "Language" ; schema:name "Lehrsprache CNPr" ; schema:valueReference module:Language_BIFK_CNPr . module:Language_BIFK_CNPr a schema:PropertyValue ; schema:name "Lehrsprache CNPr im Studiengang BIFK" ; </v>
      </c>
      <c r="E85" s="18" t="s">
        <v>699</v>
      </c>
      <c r="F85" s="18" t="s">
        <v>880</v>
      </c>
      <c r="H85" s="24" t="s">
        <v>882</v>
      </c>
      <c r="I85" s="24" t="str">
        <f t="shared" si="4"/>
        <v>schema:value "de" , "zahlreiche englischsprachige Materialien" .</v>
      </c>
      <c r="J85" t="str">
        <f t="shared" si="5"/>
        <v>module:CNPr module:progrSpecProp_Language module:Language_CNPr . module:Language_CNPr a schema:PropertyValue ; schema:identifier "Language" ; schema:name "Lehrsprache CNPr" ; schema:valueReference module:Language_BIFK_CNPr . module:Language_BIFK_CNPr a schema:PropertyValue ; schema:name "Lehrsprache CNPr im Studiengang BIFK" ; schema:value "de" , "zahlreiche englischsprachige Materialien" .</v>
      </c>
    </row>
    <row r="86" spans="1:10" x14ac:dyDescent="0.35">
      <c r="A86" s="11" t="s">
        <v>840</v>
      </c>
      <c r="B86" s="4" t="s">
        <v>333</v>
      </c>
      <c r="C86" s="25" t="s">
        <v>725</v>
      </c>
      <c r="D86" s="27" t="str">
        <f t="shared" si="3"/>
        <v xml:space="preserve">module:CNPr module:progrSpecProp_Language module:Language_CNPr . module:Language_CNPr a schema:PropertyValue ; schema:identifier "Language" ; schema:name "Lehrsprache CNPr" ; schema:valueReference module:Language_BACS_CNPr . module:Language_BACS_CNPr a schema:PropertyValue ; schema:name "Lehrsprache CNPr im Studiengang BACS" ; </v>
      </c>
      <c r="E86" s="18" t="s">
        <v>700</v>
      </c>
      <c r="F86" s="18" t="s">
        <v>880</v>
      </c>
      <c r="H86" s="24" t="s">
        <v>882</v>
      </c>
      <c r="I86" s="24" t="str">
        <f t="shared" si="4"/>
        <v>schema:value "de" , "zahlreiche englischsprachige Materialien" .</v>
      </c>
      <c r="J86" t="str">
        <f t="shared" si="5"/>
        <v>module:CNPr module:progrSpecProp_Language module:Language_CNPr . module:Language_CNPr a schema:PropertyValue ; schema:identifier "Language" ; schema:name "Lehrsprache CNPr" ; schema:valueReference module:Language_BACS_CNPr . module:Language_BACS_CNPr a schema:PropertyValue ; schema:name "Lehrsprache CNPr im Studiengang BACS" ; schema:value "de" , "zahlreiche englischsprachige Materialien" .</v>
      </c>
    </row>
    <row r="87" spans="1:10" x14ac:dyDescent="0.35">
      <c r="A87" s="11" t="s">
        <v>840</v>
      </c>
      <c r="B87" s="4" t="s">
        <v>333</v>
      </c>
      <c r="C87" s="25" t="s">
        <v>725</v>
      </c>
      <c r="D87" s="27" t="str">
        <f t="shared" si="3"/>
        <v xml:space="preserve">module:CNPr module:progrSpecProp_Language module:Language_CNPr . module:Language_CNPr a schema:PropertyValue ; schema:identifier "Language" ; schema:name "Lehrsprache CNPr" ; schema:valueReference module:Language_BMZK_CNPr . module:Language_BMZK_CNPr a schema:PropertyValue ; schema:name "Lehrsprache CNPr im Studiengang BMZK" ; </v>
      </c>
      <c r="E87" s="18" t="s">
        <v>701</v>
      </c>
      <c r="F87" s="18" t="s">
        <v>880</v>
      </c>
      <c r="H87" s="24" t="s">
        <v>882</v>
      </c>
      <c r="I87" s="24" t="str">
        <f t="shared" si="4"/>
        <v>schema:value "de" , "zahlreiche englischsprachige Materialien" .</v>
      </c>
      <c r="J87" t="str">
        <f t="shared" si="5"/>
        <v>module:CNPr module:progrSpecProp_Language module:Language_CNPr . module:Language_CNPr a schema:PropertyValue ; schema:identifier "Language" ; schema:name "Lehrsprache CNPr" ; schema:valueReference module:Language_BMZK_CNPr . module:Language_BMZK_CNPr a schema:PropertyValue ; schema:name "Lehrsprache CNPr im Studiengang BMZK" ; schema:value "de" , "zahlreiche englischsprachige Materialien" .</v>
      </c>
    </row>
    <row r="88" spans="1:10" x14ac:dyDescent="0.35">
      <c r="A88" s="11" t="s">
        <v>841</v>
      </c>
      <c r="B88" s="4" t="s">
        <v>326</v>
      </c>
      <c r="C88" s="25" t="s">
        <v>725</v>
      </c>
      <c r="D88" s="27" t="str">
        <f t="shared" si="3"/>
        <v xml:space="preserve">module:DBPr module:progrSpecProp_Language module:Language_DBPr . module:Language_DBPr a schema:PropertyValue ; schema:identifier "Language" ; schema:name "Lehrsprache DBPr" ; schema:valueReference module:Language_BIFK_DBPr . module:Language_BIFK_DBPr a schema:PropertyValue ; schema:name "Lehrsprache DBPr im Studiengang BIFK" ; </v>
      </c>
      <c r="E88" s="18" t="s">
        <v>699</v>
      </c>
      <c r="F88" s="18" t="s">
        <v>880</v>
      </c>
      <c r="I88" s="24" t="str">
        <f t="shared" si="4"/>
        <v>schema:value "de" .</v>
      </c>
      <c r="J88" t="str">
        <f t="shared" si="5"/>
        <v>module:DBPr module:progrSpecProp_Language module:Language_DBPr . module:Language_DBPr a schema:PropertyValue ; schema:identifier "Language" ; schema:name "Lehrsprache DBPr" ; schema:valueReference module:Language_BIFK_DBPr . module:Language_BIFK_DBPr a schema:PropertyValue ; schema:name "Lehrsprache DBPr im Studiengang BIFK" ; schema:value "de" .</v>
      </c>
    </row>
    <row r="89" spans="1:10" x14ac:dyDescent="0.35">
      <c r="A89" s="11" t="s">
        <v>841</v>
      </c>
      <c r="B89" s="4" t="s">
        <v>326</v>
      </c>
      <c r="C89" s="25" t="s">
        <v>725</v>
      </c>
      <c r="D89" s="27" t="str">
        <f t="shared" si="3"/>
        <v xml:space="preserve">module:DBPr module:progrSpecProp_Language module:Language_DBPr . module:Language_DBPr a schema:PropertyValue ; schema:identifier "Language" ; schema:name "Lehrsprache DBPr" ; schema:valueReference module:Language_BACS_DBPr . module:Language_BACS_DBPr a schema:PropertyValue ; schema:name "Lehrsprache DBPr im Studiengang BACS" ; </v>
      </c>
      <c r="E89" s="18" t="s">
        <v>700</v>
      </c>
      <c r="F89" s="18" t="s">
        <v>880</v>
      </c>
      <c r="I89" s="24" t="str">
        <f t="shared" si="4"/>
        <v>schema:value "de" .</v>
      </c>
      <c r="J89" t="str">
        <f t="shared" si="5"/>
        <v>module:DBPr module:progrSpecProp_Language module:Language_DBPr . module:Language_DBPr a schema:PropertyValue ; schema:identifier "Language" ; schema:name "Lehrsprache DBPr" ; schema:valueReference module:Language_BACS_DBPr . module:Language_BACS_DBPr a schema:PropertyValue ; schema:name "Lehrsprache DBPr im Studiengang BACS" ; schema:value "de" .</v>
      </c>
    </row>
    <row r="90" spans="1:10" x14ac:dyDescent="0.35">
      <c r="A90" s="11" t="s">
        <v>841</v>
      </c>
      <c r="B90" s="4" t="s">
        <v>326</v>
      </c>
      <c r="C90" s="25" t="s">
        <v>725</v>
      </c>
      <c r="D90" s="27" t="str">
        <f t="shared" si="3"/>
        <v xml:space="preserve">module:DBPr module:progrSpecProp_Language module:Language_DBPr . module:Language_DBPr a schema:PropertyValue ; schema:identifier "Language" ; schema:name "Lehrsprache DBPr" ; schema:valueReference module:Language_BMZK_DBPr . module:Language_BMZK_DBPr a schema:PropertyValue ; schema:name "Lehrsprache DBPr im Studiengang BMZK" ; </v>
      </c>
      <c r="E90" s="18" t="s">
        <v>701</v>
      </c>
      <c r="F90" s="18" t="s">
        <v>880</v>
      </c>
      <c r="I90" s="24" t="str">
        <f t="shared" si="4"/>
        <v>schema:value "de" .</v>
      </c>
      <c r="J90" t="str">
        <f t="shared" si="5"/>
        <v>module:DBPr module:progrSpecProp_Language module:Language_DBPr . module:Language_DBPr a schema:PropertyValue ; schema:identifier "Language" ; schema:name "Lehrsprache DBPr" ; schema:valueReference module:Language_BMZK_DBPr . module:Language_BMZK_DBPr a schema:PropertyValue ; schema:name "Lehrsprache DBPr im Studiengang BMZK" ; schema:value "de" .</v>
      </c>
    </row>
    <row r="91" spans="1:10" x14ac:dyDescent="0.35">
      <c r="A91" s="11" t="s">
        <v>842</v>
      </c>
      <c r="B91" s="4" t="s">
        <v>318</v>
      </c>
      <c r="C91" s="25" t="s">
        <v>725</v>
      </c>
      <c r="D91" s="27" t="str">
        <f t="shared" si="3"/>
        <v xml:space="preserve">module:DaVi module:progrSpecProp_Language module:Language_DaVi . module:Language_DaVi a schema:PropertyValue ; schema:identifier "Language" ; schema:name "Lehrsprache DaVi" ; schema:valueReference module:Language_BIFK_DaVi . module:Language_BIFK_DaVi a schema:PropertyValue ; schema:name "Lehrsprache DaVi im Studiengang BIFK" ; </v>
      </c>
      <c r="E91" s="18" t="s">
        <v>699</v>
      </c>
      <c r="F91" s="18" t="s">
        <v>880</v>
      </c>
      <c r="G91" s="18" t="s">
        <v>881</v>
      </c>
      <c r="I91" s="24" t="str">
        <f t="shared" si="4"/>
        <v>schema:value "de" , "en" .</v>
      </c>
      <c r="J91" t="str">
        <f t="shared" si="5"/>
        <v>module:DaVi module:progrSpecProp_Language module:Language_DaVi . module:Language_DaVi a schema:PropertyValue ; schema:identifier "Language" ; schema:name "Lehrsprache DaVi" ; schema:valueReference module:Language_BIFK_DaVi . module:Language_BIFK_DaVi a schema:PropertyValue ; schema:name "Lehrsprache DaVi im Studiengang BIFK" ; schema:value "de" , "en" .</v>
      </c>
    </row>
    <row r="92" spans="1:10" x14ac:dyDescent="0.35">
      <c r="A92" s="11" t="s">
        <v>842</v>
      </c>
      <c r="B92" s="4" t="s">
        <v>318</v>
      </c>
      <c r="C92" s="25" t="s">
        <v>725</v>
      </c>
      <c r="D92" s="27" t="str">
        <f t="shared" si="3"/>
        <v xml:space="preserve">module:DaVi module:progrSpecProp_Language module:Language_DaVi . module:Language_DaVi a schema:PropertyValue ; schema:identifier "Language" ; schema:name "Lehrsprache DaVi" ; schema:valueReference module:Language_BACS_DaVi . module:Language_BACS_DaVi a schema:PropertyValue ; schema:name "Lehrsprache DaVi im Studiengang BACS" ; </v>
      </c>
      <c r="E92" s="18" t="s">
        <v>700</v>
      </c>
      <c r="F92" s="18" t="s">
        <v>880</v>
      </c>
      <c r="G92" s="18" t="s">
        <v>881</v>
      </c>
      <c r="I92" s="24" t="str">
        <f t="shared" si="4"/>
        <v>schema:value "de" , "en" .</v>
      </c>
      <c r="J92" t="str">
        <f t="shared" si="5"/>
        <v>module:DaVi module:progrSpecProp_Language module:Language_DaVi . module:Language_DaVi a schema:PropertyValue ; schema:identifier "Language" ; schema:name "Lehrsprache DaVi" ; schema:valueReference module:Language_BACS_DaVi . module:Language_BACS_DaVi a schema:PropertyValue ; schema:name "Lehrsprache DaVi im Studiengang BACS" ; schema:value "de" , "en" .</v>
      </c>
    </row>
    <row r="93" spans="1:10" x14ac:dyDescent="0.35">
      <c r="A93" s="11" t="s">
        <v>843</v>
      </c>
      <c r="B93" s="4" t="s">
        <v>311</v>
      </c>
      <c r="C93" s="25" t="s">
        <v>725</v>
      </c>
      <c r="D93" s="27" t="str">
        <f t="shared" si="3"/>
        <v xml:space="preserve">module:DSBV module:progrSpecProp_Language module:Language_DSBV . module:Language_DSBV a schema:PropertyValue ; schema:identifier "Language" ; schema:name "Lehrsprache DSBV" ; schema:valueReference module:Language_BIFK_DSBV . module:Language_BIFK_DSBV a schema:PropertyValue ; schema:name "Lehrsprache DSBV im Studiengang BIFK" ; </v>
      </c>
      <c r="E93" s="18" t="s">
        <v>699</v>
      </c>
      <c r="F93" s="18" t="s">
        <v>880</v>
      </c>
      <c r="H93" s="24" t="s">
        <v>882</v>
      </c>
      <c r="I93" s="24" t="str">
        <f t="shared" si="4"/>
        <v>schema:value "de" , "zahlreiche englischsprachige Materialien" .</v>
      </c>
      <c r="J93" t="str">
        <f t="shared" si="5"/>
        <v>module:DSBV module:progrSpecProp_Language module:Language_DSBV . module:Language_DSBV a schema:PropertyValue ; schema:identifier "Language" ; schema:name "Lehrsprache DSBV" ; schema:valueReference module:Language_BIFK_DSBV . module:Language_BIFK_DSBV a schema:PropertyValue ; schema:name "Lehrsprache DSBV im Studiengang BIFK" ; schema:value "de" , "zahlreiche englischsprachige Materialien" .</v>
      </c>
    </row>
    <row r="94" spans="1:10" x14ac:dyDescent="0.35">
      <c r="A94" s="11" t="s">
        <v>843</v>
      </c>
      <c r="B94" s="4" t="s">
        <v>311</v>
      </c>
      <c r="C94" s="25" t="s">
        <v>725</v>
      </c>
      <c r="D94" s="27" t="str">
        <f t="shared" si="3"/>
        <v xml:space="preserve">module:DSBV module:progrSpecProp_Language module:Language_DSBV . module:Language_DSBV a schema:PropertyValue ; schema:identifier "Language" ; schema:name "Lehrsprache DSBV" ; schema:valueReference module:Language_BACS_DSBV . module:Language_BACS_DSBV a schema:PropertyValue ; schema:name "Lehrsprache DSBV im Studiengang BACS" ; </v>
      </c>
      <c r="E94" s="18" t="s">
        <v>700</v>
      </c>
      <c r="F94" s="18" t="s">
        <v>880</v>
      </c>
      <c r="H94" s="24" t="s">
        <v>882</v>
      </c>
      <c r="I94" s="24" t="str">
        <f t="shared" si="4"/>
        <v>schema:value "de" , "zahlreiche englischsprachige Materialien" .</v>
      </c>
      <c r="J94" t="str">
        <f t="shared" si="5"/>
        <v>module:DSBV module:progrSpecProp_Language module:Language_DSBV . module:Language_DSBV a schema:PropertyValue ; schema:identifier "Language" ; schema:name "Lehrsprache DSBV" ; schema:valueReference module:Language_BACS_DSBV . module:Language_BACS_DSBV a schema:PropertyValue ; schema:name "Lehrsprache DSBV im Studiengang BACS" ; schema:value "de" , "zahlreiche englischsprachige Materialien" .</v>
      </c>
    </row>
    <row r="95" spans="1:10" x14ac:dyDescent="0.35">
      <c r="A95" s="11" t="s">
        <v>844</v>
      </c>
      <c r="B95" s="4" t="s">
        <v>304</v>
      </c>
      <c r="C95" s="25" t="s">
        <v>725</v>
      </c>
      <c r="D95" s="27" t="str">
        <f t="shared" si="3"/>
        <v xml:space="preserve">module:DiFi module:progrSpecProp_Language module:Language_DiFi . module:Language_DiFi a schema:PropertyValue ; schema:identifier "Language" ; schema:name "Lehrsprache DiFi" ; schema:valueReference module:Language_BIFK_DiFi . module:Language_BIFK_DiFi a schema:PropertyValue ; schema:name "Lehrsprache DiFi im Studiengang BIFK" ; </v>
      </c>
      <c r="E95" s="18" t="s">
        <v>699</v>
      </c>
      <c r="F95" s="18" t="s">
        <v>880</v>
      </c>
      <c r="G95" s="18" t="s">
        <v>881</v>
      </c>
      <c r="I95" s="24" t="str">
        <f t="shared" si="4"/>
        <v>schema:value "de" , "en" .</v>
      </c>
      <c r="J95" t="str">
        <f t="shared" si="5"/>
        <v>module:DiFi module:progrSpecProp_Language module:Language_DiFi . module:Language_DiFi a schema:PropertyValue ; schema:identifier "Language" ; schema:name "Lehrsprache DiFi" ; schema:valueReference module:Language_BIFK_DiFi . module:Language_BIFK_DiFi a schema:PropertyValue ; schema:name "Lehrsprache DiFi im Studiengang BIFK" ; schema:value "de" , "en" .</v>
      </c>
    </row>
    <row r="96" spans="1:10" x14ac:dyDescent="0.35">
      <c r="A96" s="11" t="s">
        <v>844</v>
      </c>
      <c r="B96" s="4" t="s">
        <v>304</v>
      </c>
      <c r="C96" s="25" t="s">
        <v>725</v>
      </c>
      <c r="D96" s="27" t="str">
        <f t="shared" si="3"/>
        <v xml:space="preserve">module:DiFi module:progrSpecProp_Language module:Language_DiFi . module:Language_DiFi a schema:PropertyValue ; schema:identifier "Language" ; schema:name "Lehrsprache DiFi" ; schema:valueReference module:Language_BACS_DiFi . module:Language_BACS_DiFi a schema:PropertyValue ; schema:name "Lehrsprache DiFi im Studiengang BACS" ; </v>
      </c>
      <c r="E96" s="18" t="s">
        <v>700</v>
      </c>
      <c r="F96" s="18" t="s">
        <v>880</v>
      </c>
      <c r="G96" s="18" t="s">
        <v>881</v>
      </c>
      <c r="I96" s="24" t="str">
        <f t="shared" si="4"/>
        <v>schema:value "de" , "en" .</v>
      </c>
      <c r="J96" t="str">
        <f t="shared" si="5"/>
        <v>module:DiFi module:progrSpecProp_Language module:Language_DiFi . module:Language_DiFi a schema:PropertyValue ; schema:identifier "Language" ; schema:name "Lehrsprache DiFi" ; schema:valueReference module:Language_BACS_DiFi . module:Language_BACS_DiFi a schema:PropertyValue ; schema:name "Lehrsprache DiFi im Studiengang BACS" ; schema:value "de" , "en" .</v>
      </c>
    </row>
    <row r="97" spans="1:10" x14ac:dyDescent="0.35">
      <c r="A97" s="11" t="s">
        <v>845</v>
      </c>
      <c r="B97" s="4" t="s">
        <v>297</v>
      </c>
      <c r="C97" s="25" t="s">
        <v>725</v>
      </c>
      <c r="D97" s="27" t="str">
        <f t="shared" si="3"/>
        <v xml:space="preserve">module:GlWV module:progrSpecProp_Language module:Language_GlWV . module:Language_GlWV a schema:PropertyValue ; schema:identifier "Language" ; schema:name "Lehrsprache GlWV" ; schema:valueReference module:Language_BIFK_GlWV . module:Language_BIFK_GlWV a schema:PropertyValue ; schema:name "Lehrsprache GlWV im Studiengang BIFK" ; </v>
      </c>
      <c r="E97" s="18" t="s">
        <v>699</v>
      </c>
      <c r="F97" s="18" t="s">
        <v>880</v>
      </c>
      <c r="G97" s="18" t="s">
        <v>881</v>
      </c>
      <c r="I97" s="24" t="str">
        <f t="shared" si="4"/>
        <v>schema:value "de" , "en" .</v>
      </c>
      <c r="J97" t="str">
        <f t="shared" si="5"/>
        <v>module:GlWV module:progrSpecProp_Language module:Language_GlWV . module:Language_GlWV a schema:PropertyValue ; schema:identifier "Language" ; schema:name "Lehrsprache GlWV" ; schema:valueReference module:Language_BIFK_GlWV . module:Language_BIFK_GlWV a schema:PropertyValue ; schema:name "Lehrsprache GlWV im Studiengang BIFK" ; schema:value "de" , "en" .</v>
      </c>
    </row>
    <row r="98" spans="1:10" x14ac:dyDescent="0.35">
      <c r="A98" s="11" t="s">
        <v>845</v>
      </c>
      <c r="B98" s="4" t="s">
        <v>297</v>
      </c>
      <c r="C98" s="25" t="s">
        <v>725</v>
      </c>
      <c r="D98" s="27" t="str">
        <f t="shared" si="3"/>
        <v xml:space="preserve">module:GlWV module:progrSpecProp_Language module:Language_GlWV . module:Language_GlWV a schema:PropertyValue ; schema:identifier "Language" ; schema:name "Lehrsprache GlWV" ; schema:valueReference module:Language_BACS_GlWV . module:Language_BACS_GlWV a schema:PropertyValue ; schema:name "Lehrsprache GlWV im Studiengang BACS" ; </v>
      </c>
      <c r="E98" s="18" t="s">
        <v>700</v>
      </c>
      <c r="F98" s="18" t="s">
        <v>880</v>
      </c>
      <c r="G98" s="18" t="s">
        <v>881</v>
      </c>
      <c r="I98" s="24" t="str">
        <f t="shared" si="4"/>
        <v>schema:value "de" , "en" .</v>
      </c>
      <c r="J98" t="str">
        <f t="shared" si="5"/>
        <v>module:GlWV module:progrSpecProp_Language module:Language_GlWV . module:Language_GlWV a schema:PropertyValue ; schema:identifier "Language" ; schema:name "Lehrsprache GlWV" ; schema:valueReference module:Language_BACS_GlWV . module:Language_BACS_GlWV a schema:PropertyValue ; schema:name "Lehrsprache GlWV im Studiengang BACS" ; schema:value "de" , "en" .</v>
      </c>
    </row>
    <row r="99" spans="1:10" x14ac:dyDescent="0.35">
      <c r="A99" s="11" t="s">
        <v>845</v>
      </c>
      <c r="B99" s="4" t="s">
        <v>297</v>
      </c>
      <c r="C99" s="25" t="s">
        <v>725</v>
      </c>
      <c r="D99" s="27" t="str">
        <f t="shared" si="3"/>
        <v xml:space="preserve">module:GlWV module:progrSpecProp_Language module:Language_GlWV . module:Language_GlWV a schema:PropertyValue ; schema:identifier "Language" ; schema:name "Lehrsprache GlWV" ; schema:valueReference module:Language_BMZK_GlWV . module:Language_BMZK_GlWV a schema:PropertyValue ; schema:name "Lehrsprache GlWV im Studiengang BMZK" ; </v>
      </c>
      <c r="E99" s="18" t="s">
        <v>701</v>
      </c>
      <c r="F99" s="18" t="s">
        <v>880</v>
      </c>
      <c r="G99" s="18" t="s">
        <v>881</v>
      </c>
      <c r="I99" s="24" t="str">
        <f t="shared" si="4"/>
        <v>schema:value "de" , "en" .</v>
      </c>
      <c r="J99" t="str">
        <f t="shared" si="5"/>
        <v>module:GlWV module:progrSpecProp_Language module:Language_GlWV . module:Language_GlWV a schema:PropertyValue ; schema:identifier "Language" ; schema:name "Lehrsprache GlWV" ; schema:valueReference module:Language_BMZK_GlWV . module:Language_BMZK_GlWV a schema:PropertyValue ; schema:name "Lehrsprache GlWV im Studiengang BMZK" ; schema:value "de" , "en" .</v>
      </c>
    </row>
    <row r="100" spans="1:10" x14ac:dyDescent="0.35">
      <c r="A100" s="11" t="s">
        <v>846</v>
      </c>
      <c r="B100" s="4" t="s">
        <v>291</v>
      </c>
      <c r="C100" s="25" t="s">
        <v>725</v>
      </c>
      <c r="D100" s="27" t="str">
        <f t="shared" si="3"/>
        <v xml:space="preserve">module:GlIM module:progrSpecProp_Language module:Language_GlIM . module:Language_GlIM a schema:PropertyValue ; schema:identifier "Language" ; schema:name "Lehrsprache GlIM" ; schema:valueReference module:Language_BIFK_GlIM . module:Language_BIFK_GlIM a schema:PropertyValue ; schema:name "Lehrsprache GlIM im Studiengang BIFK" ; </v>
      </c>
      <c r="E100" s="18" t="s">
        <v>699</v>
      </c>
      <c r="F100" s="18" t="s">
        <v>880</v>
      </c>
      <c r="I100" s="24" t="str">
        <f t="shared" si="4"/>
        <v>schema:value "de" .</v>
      </c>
      <c r="J100" t="str">
        <f t="shared" si="5"/>
        <v>module:GlIM module:progrSpecProp_Language module:Language_GlIM . module:Language_GlIM a schema:PropertyValue ; schema:identifier "Language" ; schema:name "Lehrsprache GlIM" ; schema:valueReference module:Language_BIFK_GlIM . module:Language_BIFK_GlIM a schema:PropertyValue ; schema:name "Lehrsprache GlIM im Studiengang BIFK" ; schema:value "de" .</v>
      </c>
    </row>
    <row r="101" spans="1:10" x14ac:dyDescent="0.35">
      <c r="A101" s="11" t="s">
        <v>846</v>
      </c>
      <c r="B101" s="4" t="s">
        <v>291</v>
      </c>
      <c r="C101" s="25" t="s">
        <v>725</v>
      </c>
      <c r="D101" s="27" t="str">
        <f t="shared" si="3"/>
        <v xml:space="preserve">module:GlIM module:progrSpecProp_Language module:Language_GlIM . module:Language_GlIM a schema:PropertyValue ; schema:identifier "Language" ; schema:name "Lehrsprache GlIM" ; schema:valueReference module:Language_BACS_GlIM . module:Language_BACS_GlIM a schema:PropertyValue ; schema:name "Lehrsprache GlIM im Studiengang BACS" ; </v>
      </c>
      <c r="E101" s="18" t="s">
        <v>700</v>
      </c>
      <c r="F101" s="18" t="s">
        <v>880</v>
      </c>
      <c r="I101" s="24" t="str">
        <f t="shared" si="4"/>
        <v>schema:value "de" .</v>
      </c>
      <c r="J101" t="str">
        <f t="shared" si="5"/>
        <v>module:GlIM module:progrSpecProp_Language module:Language_GlIM . module:Language_GlIM a schema:PropertyValue ; schema:identifier "Language" ; schema:name "Lehrsprache GlIM" ; schema:valueReference module:Language_BACS_GlIM . module:Language_BACS_GlIM a schema:PropertyValue ; schema:name "Lehrsprache GlIM im Studiengang BACS" ; schema:value "de" .</v>
      </c>
    </row>
    <row r="102" spans="1:10" x14ac:dyDescent="0.35">
      <c r="A102" s="11" t="s">
        <v>847</v>
      </c>
      <c r="B102" s="4" t="s">
        <v>285</v>
      </c>
      <c r="C102" s="25" t="s">
        <v>725</v>
      </c>
      <c r="D102" s="27" t="str">
        <f t="shared" si="3"/>
        <v xml:space="preserve">module:InMC module:progrSpecProp_Language module:Language_InMC . module:Language_InMC a schema:PropertyValue ; schema:identifier "Language" ; schema:name "Lehrsprache InMC" ; schema:valueReference module:Language_BIFK_InMC . module:Language_BIFK_InMC a schema:PropertyValue ; schema:name "Lehrsprache InMC im Studiengang BIFK" ; </v>
      </c>
      <c r="E102" s="18" t="s">
        <v>699</v>
      </c>
      <c r="F102" s="18" t="s">
        <v>880</v>
      </c>
      <c r="G102" s="18" t="s">
        <v>881</v>
      </c>
      <c r="I102" s="24" t="str">
        <f t="shared" si="4"/>
        <v>schema:value "de" , "en" .</v>
      </c>
      <c r="J102" t="str">
        <f t="shared" si="5"/>
        <v>module:InMC module:progrSpecProp_Language module:Language_InMC . module:Language_InMC a schema:PropertyValue ; schema:identifier "Language" ; schema:name "Lehrsprache InMC" ; schema:valueReference module:Language_BIFK_InMC . module:Language_BIFK_InMC a schema:PropertyValue ; schema:name "Lehrsprache InMC im Studiengang BIFK" ; schema:value "de" , "en" .</v>
      </c>
    </row>
    <row r="103" spans="1:10" x14ac:dyDescent="0.35">
      <c r="A103" s="11" t="s">
        <v>847</v>
      </c>
      <c r="B103" s="4" t="s">
        <v>285</v>
      </c>
      <c r="C103" s="25" t="s">
        <v>725</v>
      </c>
      <c r="D103" s="27" t="str">
        <f t="shared" si="3"/>
        <v xml:space="preserve">module:InMC module:progrSpecProp_Language module:Language_InMC . module:Language_InMC a schema:PropertyValue ; schema:identifier "Language" ; schema:name "Lehrsprache InMC" ; schema:valueReference module:Language_BACS_InMC . module:Language_BACS_InMC a schema:PropertyValue ; schema:name "Lehrsprache InMC im Studiengang BACS" ; </v>
      </c>
      <c r="E103" s="18" t="s">
        <v>700</v>
      </c>
      <c r="F103" s="18" t="s">
        <v>880</v>
      </c>
      <c r="G103" s="18" t="s">
        <v>881</v>
      </c>
      <c r="I103" s="24" t="str">
        <f t="shared" si="4"/>
        <v>schema:value "de" , "en" .</v>
      </c>
      <c r="J103" t="str">
        <f t="shared" si="5"/>
        <v>module:InMC module:progrSpecProp_Language module:Language_InMC . module:Language_InMC a schema:PropertyValue ; schema:identifier "Language" ; schema:name "Lehrsprache InMC" ; schema:valueReference module:Language_BACS_InMC . module:Language_BACS_InMC a schema:PropertyValue ; schema:name "Lehrsprache InMC im Studiengang BACS" ; schema:value "de" , "en" .</v>
      </c>
    </row>
    <row r="104" spans="1:10" x14ac:dyDescent="0.35">
      <c r="A104" s="11" t="s">
        <v>848</v>
      </c>
      <c r="B104" s="4" t="s">
        <v>277</v>
      </c>
      <c r="C104" s="25" t="s">
        <v>725</v>
      </c>
      <c r="D104" s="27" t="str">
        <f t="shared" si="3"/>
        <v xml:space="preserve">module:JETA module:progrSpecProp_Language module:Language_JETA . module:Language_JETA a schema:PropertyValue ; schema:identifier "Language" ; schema:name "Lehrsprache JETA" ; schema:valueReference module:Language_BIFK_JETA . module:Language_BIFK_JETA a schema:PropertyValue ; schema:name "Lehrsprache JETA im Studiengang BIFK" ; </v>
      </c>
      <c r="E104" s="18" t="s">
        <v>699</v>
      </c>
      <c r="F104" s="18" t="s">
        <v>880</v>
      </c>
      <c r="G104" s="18" t="s">
        <v>881</v>
      </c>
      <c r="I104" s="24" t="str">
        <f t="shared" si="4"/>
        <v>schema:value "de" , "en" .</v>
      </c>
      <c r="J104" t="str">
        <f t="shared" si="5"/>
        <v>module:JETA module:progrSpecProp_Language module:Language_JETA . module:Language_JETA a schema:PropertyValue ; schema:identifier "Language" ; schema:name "Lehrsprache JETA" ; schema:valueReference module:Language_BIFK_JETA . module:Language_BIFK_JETA a schema:PropertyValue ; schema:name "Lehrsprache JETA im Studiengang BIFK" ; schema:value "de" , "en" .</v>
      </c>
    </row>
    <row r="105" spans="1:10" x14ac:dyDescent="0.35">
      <c r="A105" s="11" t="s">
        <v>848</v>
      </c>
      <c r="B105" s="4" t="s">
        <v>277</v>
      </c>
      <c r="C105" s="25" t="s">
        <v>725</v>
      </c>
      <c r="D105" s="27" t="str">
        <f t="shared" si="3"/>
        <v xml:space="preserve">module:JETA module:progrSpecProp_Language module:Language_JETA . module:Language_JETA a schema:PropertyValue ; schema:identifier "Language" ; schema:name "Lehrsprache JETA" ; schema:valueReference module:Language_BACS_JETA . module:Language_BACS_JETA a schema:PropertyValue ; schema:name "Lehrsprache JETA im Studiengang BACS" ; </v>
      </c>
      <c r="E105" s="18" t="s">
        <v>700</v>
      </c>
      <c r="F105" s="18" t="s">
        <v>880</v>
      </c>
      <c r="G105" s="18" t="s">
        <v>881</v>
      </c>
      <c r="I105" s="24" t="str">
        <f t="shared" si="4"/>
        <v>schema:value "de" , "en" .</v>
      </c>
      <c r="J105" t="str">
        <f t="shared" si="5"/>
        <v>module:JETA module:progrSpecProp_Language module:Language_JETA . module:Language_JETA a schema:PropertyValue ; schema:identifier "Language" ; schema:name "Lehrsprache JETA" ; schema:valueReference module:Language_BACS_JETA . module:Language_BACS_JETA a schema:PropertyValue ; schema:name "Lehrsprache JETA im Studiengang BACS" ; schema:value "de" , "en" .</v>
      </c>
    </row>
    <row r="106" spans="1:10" x14ac:dyDescent="0.35">
      <c r="A106" s="11" t="s">
        <v>849</v>
      </c>
      <c r="B106" s="4" t="s">
        <v>272</v>
      </c>
      <c r="C106" s="25" t="s">
        <v>725</v>
      </c>
      <c r="D106" s="27" t="str">
        <f t="shared" si="3"/>
        <v xml:space="preserve">module:MOPr module:progrSpecProp_Language module:Language_MOPr . module:Language_MOPr a schema:PropertyValue ; schema:identifier "Language" ; schema:name "Lehrsprache MOPr" ; schema:valueReference module:Language_BIFK_MOPr . module:Language_BIFK_MOPr a schema:PropertyValue ; schema:name "Lehrsprache MOPr im Studiengang BIFK" ; </v>
      </c>
      <c r="E106" s="18" t="s">
        <v>699</v>
      </c>
      <c r="F106" s="18" t="s">
        <v>880</v>
      </c>
      <c r="I106" s="24" t="str">
        <f t="shared" si="4"/>
        <v>schema:value "de" .</v>
      </c>
      <c r="J106" t="str">
        <f t="shared" si="5"/>
        <v>module:MOPr module:progrSpecProp_Language module:Language_MOPr . module:Language_MOPr a schema:PropertyValue ; schema:identifier "Language" ; schema:name "Lehrsprache MOPr" ; schema:valueReference module:Language_BIFK_MOPr . module:Language_BIFK_MOPr a schema:PropertyValue ; schema:name "Lehrsprache MOPr im Studiengang BIFK" ; schema:value "de" .</v>
      </c>
    </row>
    <row r="107" spans="1:10" x14ac:dyDescent="0.35">
      <c r="A107" s="11" t="s">
        <v>849</v>
      </c>
      <c r="B107" s="4" t="s">
        <v>272</v>
      </c>
      <c r="C107" s="25" t="s">
        <v>725</v>
      </c>
      <c r="D107" s="27" t="str">
        <f t="shared" si="3"/>
        <v xml:space="preserve">module:MOPr module:progrSpecProp_Language module:Language_MOPr . module:Language_MOPr a schema:PropertyValue ; schema:identifier "Language" ; schema:name "Lehrsprache MOPr" ; schema:valueReference module:Language_BACS_MOPr . module:Language_BACS_MOPr a schema:PropertyValue ; schema:name "Lehrsprache MOPr im Studiengang BACS" ; </v>
      </c>
      <c r="E107" s="18" t="s">
        <v>700</v>
      </c>
      <c r="F107" s="18" t="s">
        <v>880</v>
      </c>
      <c r="I107" s="24" t="str">
        <f t="shared" si="4"/>
        <v>schema:value "de" .</v>
      </c>
      <c r="J107" t="str">
        <f t="shared" si="5"/>
        <v>module:MOPr module:progrSpecProp_Language module:Language_MOPr . module:Language_MOPr a schema:PropertyValue ; schema:identifier "Language" ; schema:name "Lehrsprache MOPr" ; schema:valueReference module:Language_BACS_MOPr . module:Language_BACS_MOPr a schema:PropertyValue ; schema:name "Lehrsprache MOPr im Studiengang BACS" ; schema:value "de" .</v>
      </c>
    </row>
    <row r="108" spans="1:10" x14ac:dyDescent="0.35">
      <c r="A108" s="11" t="s">
        <v>850</v>
      </c>
      <c r="B108" s="4" t="s">
        <v>266</v>
      </c>
      <c r="C108" s="25" t="s">
        <v>725</v>
      </c>
      <c r="D108" s="27" t="str">
        <f t="shared" si="3"/>
        <v xml:space="preserve">module:MaPr module:progrSpecProp_Language module:Language_MaPr . module:Language_MaPr a schema:PropertyValue ; schema:identifier "Language" ; schema:name "Lehrsprache MaPr" ; schema:valueReference module:Language_BIFK_MaPr . module:Language_BIFK_MaPr a schema:PropertyValue ; schema:name "Lehrsprache MaPr im Studiengang BIFK" ; </v>
      </c>
      <c r="E108" s="18" t="s">
        <v>699</v>
      </c>
      <c r="F108" s="18" t="s">
        <v>880</v>
      </c>
      <c r="I108" s="24" t="str">
        <f t="shared" si="4"/>
        <v>schema:value "de" .</v>
      </c>
      <c r="J108" t="str">
        <f t="shared" si="5"/>
        <v>module:MaPr module:progrSpecProp_Language module:Language_MaPr . module:Language_MaPr a schema:PropertyValue ; schema:identifier "Language" ; schema:name "Lehrsprache MaPr" ; schema:valueReference module:Language_BIFK_MaPr . module:Language_BIFK_MaPr a schema:PropertyValue ; schema:name "Lehrsprache MaPr im Studiengang BIFK" ; schema:value "de" .</v>
      </c>
    </row>
    <row r="109" spans="1:10" x14ac:dyDescent="0.35">
      <c r="A109" s="11" t="s">
        <v>850</v>
      </c>
      <c r="B109" s="4" t="s">
        <v>266</v>
      </c>
      <c r="C109" s="25" t="s">
        <v>725</v>
      </c>
      <c r="D109" s="27" t="str">
        <f t="shared" si="3"/>
        <v xml:space="preserve">module:MaPr module:progrSpecProp_Language module:Language_MaPr . module:Language_MaPr a schema:PropertyValue ; schema:identifier "Language" ; schema:name "Lehrsprache MaPr" ; schema:valueReference module:Language_BACS_MaPr . module:Language_BACS_MaPr a schema:PropertyValue ; schema:name "Lehrsprache MaPr im Studiengang BACS" ; </v>
      </c>
      <c r="E109" s="18" t="s">
        <v>700</v>
      </c>
      <c r="F109" s="18" t="s">
        <v>880</v>
      </c>
      <c r="I109" s="24" t="str">
        <f t="shared" si="4"/>
        <v>schema:value "de" .</v>
      </c>
      <c r="J109" t="str">
        <f t="shared" si="5"/>
        <v>module:MaPr module:progrSpecProp_Language module:Language_MaPr . module:Language_MaPr a schema:PropertyValue ; schema:identifier "Language" ; schema:name "Lehrsprache MaPr" ; schema:valueReference module:Language_BACS_MaPr . module:Language_BACS_MaPr a schema:PropertyValue ; schema:name "Lehrsprache MaPr im Studiengang BACS" ; schema:value "de" .</v>
      </c>
    </row>
    <row r="110" spans="1:10" x14ac:dyDescent="0.35">
      <c r="A110" s="11" t="s">
        <v>851</v>
      </c>
      <c r="B110" s="4" t="s">
        <v>260</v>
      </c>
      <c r="C110" s="25" t="s">
        <v>725</v>
      </c>
      <c r="D110" s="27" t="str">
        <f t="shared" si="3"/>
        <v xml:space="preserve">module:MoAS module:progrSpecProp_Language module:Language_MoAS . module:Language_MoAS a schema:PropertyValue ; schema:identifier "Language" ; schema:name "Lehrsprache MoAS" ; schema:valueReference module:Language_BIFK_MoAS . module:Language_BIFK_MoAS a schema:PropertyValue ; schema:name "Lehrsprache MoAS im Studiengang BIFK" ; </v>
      </c>
      <c r="E110" s="18" t="s">
        <v>699</v>
      </c>
      <c r="F110" s="18" t="s">
        <v>880</v>
      </c>
      <c r="G110" s="18" t="s">
        <v>881</v>
      </c>
      <c r="I110" s="24" t="str">
        <f t="shared" si="4"/>
        <v>schema:value "de" , "en" .</v>
      </c>
      <c r="J110" t="str">
        <f t="shared" si="5"/>
        <v>module:MoAS module:progrSpecProp_Language module:Language_MoAS . module:Language_MoAS a schema:PropertyValue ; schema:identifier "Language" ; schema:name "Lehrsprache MoAS" ; schema:valueReference module:Language_BIFK_MoAS . module:Language_BIFK_MoAS a schema:PropertyValue ; schema:name "Lehrsprache MoAS im Studiengang BIFK" ; schema:value "de" , "en" .</v>
      </c>
    </row>
    <row r="111" spans="1:10" x14ac:dyDescent="0.35">
      <c r="A111" s="11" t="s">
        <v>851</v>
      </c>
      <c r="B111" s="4" t="s">
        <v>260</v>
      </c>
      <c r="C111" s="25" t="s">
        <v>725</v>
      </c>
      <c r="D111" s="27" t="str">
        <f t="shared" si="3"/>
        <v xml:space="preserve">module:MoAS module:progrSpecProp_Language module:Language_MoAS . module:Language_MoAS a schema:PropertyValue ; schema:identifier "Language" ; schema:name "Lehrsprache MoAS" ; schema:valueReference module:Language_BACS_MoAS . module:Language_BACS_MoAS a schema:PropertyValue ; schema:name "Lehrsprache MoAS im Studiengang BACS" ; </v>
      </c>
      <c r="E111" s="18" t="s">
        <v>700</v>
      </c>
      <c r="F111" s="18" t="s">
        <v>880</v>
      </c>
      <c r="G111" s="18" t="s">
        <v>881</v>
      </c>
      <c r="I111" s="24" t="str">
        <f t="shared" si="4"/>
        <v>schema:value "de" , "en" .</v>
      </c>
      <c r="J111" t="str">
        <f t="shared" si="5"/>
        <v>module:MoAS module:progrSpecProp_Language module:Language_MoAS . module:Language_MoAS a schema:PropertyValue ; schema:identifier "Language" ; schema:name "Lehrsprache MoAS" ; schema:valueReference module:Language_BACS_MoAS . module:Language_BACS_MoAS a schema:PropertyValue ; schema:name "Lehrsprache MoAS im Studiengang BACS" ; schema:value "de" , "en" .</v>
      </c>
    </row>
    <row r="112" spans="1:10" x14ac:dyDescent="0.35">
      <c r="A112" s="11" t="s">
        <v>852</v>
      </c>
      <c r="B112" s="4" t="s">
        <v>255</v>
      </c>
      <c r="C112" s="25" t="s">
        <v>725</v>
      </c>
      <c r="D112" s="27" t="str">
        <f t="shared" si="3"/>
        <v xml:space="preserve">module:OOSS module:progrSpecProp_Language module:Language_OOSS . module:Language_OOSS a schema:PropertyValue ; schema:identifier "Language" ; schema:name "Lehrsprache OOSS" ; schema:valueReference module:Language_BIFK_OOSS . module:Language_BIFK_OOSS a schema:PropertyValue ; schema:name "Lehrsprache OOSS im Studiengang BIFK" ; </v>
      </c>
      <c r="E112" s="18" t="s">
        <v>699</v>
      </c>
      <c r="F112" s="18" t="s">
        <v>880</v>
      </c>
      <c r="I112" s="24" t="str">
        <f t="shared" si="4"/>
        <v>schema:value "de" .</v>
      </c>
      <c r="J112" t="str">
        <f t="shared" si="5"/>
        <v>module:OOSS module:progrSpecProp_Language module:Language_OOSS . module:Language_OOSS a schema:PropertyValue ; schema:identifier "Language" ; schema:name "Lehrsprache OOSS" ; schema:valueReference module:Language_BIFK_OOSS . module:Language_BIFK_OOSS a schema:PropertyValue ; schema:name "Lehrsprache OOSS im Studiengang BIFK" ; schema:value "de" .</v>
      </c>
    </row>
    <row r="113" spans="1:10" x14ac:dyDescent="0.35">
      <c r="A113" s="11" t="s">
        <v>852</v>
      </c>
      <c r="B113" s="4" t="s">
        <v>255</v>
      </c>
      <c r="C113" s="25" t="s">
        <v>725</v>
      </c>
      <c r="D113" s="27" t="str">
        <f t="shared" si="3"/>
        <v xml:space="preserve">module:OOSS module:progrSpecProp_Language module:Language_OOSS . module:Language_OOSS a schema:PropertyValue ; schema:identifier "Language" ; schema:name "Lehrsprache OOSS" ; schema:valueReference module:Language_BACS_OOSS . module:Language_BACS_OOSS a schema:PropertyValue ; schema:name "Lehrsprache OOSS im Studiengang BACS" ; </v>
      </c>
      <c r="E113" s="18" t="s">
        <v>700</v>
      </c>
      <c r="F113" s="18" t="s">
        <v>880</v>
      </c>
      <c r="I113" s="24" t="str">
        <f t="shared" si="4"/>
        <v>schema:value "de" .</v>
      </c>
      <c r="J113" t="str">
        <f t="shared" si="5"/>
        <v>module:OOSS module:progrSpecProp_Language module:Language_OOSS . module:Language_OOSS a schema:PropertyValue ; schema:identifier "Language" ; schema:name "Lehrsprache OOSS" ; schema:valueReference module:Language_BACS_OOSS . module:Language_BACS_OOSS a schema:PropertyValue ; schema:name "Lehrsprache OOSS im Studiengang BACS" ; schema:value "de" .</v>
      </c>
    </row>
    <row r="114" spans="1:10" x14ac:dyDescent="0.35">
      <c r="A114" s="11" t="s">
        <v>853</v>
      </c>
      <c r="B114" s="4" t="s">
        <v>248</v>
      </c>
      <c r="C114" s="25" t="s">
        <v>725</v>
      </c>
      <c r="D114" s="27" t="str">
        <f t="shared" si="3"/>
        <v xml:space="preserve">module:ReAr module:progrSpecProp_Language module:Language_ReAr . module:Language_ReAr a schema:PropertyValue ; schema:identifier "Language" ; schema:name "Lehrsprache ReAr" ; schema:valueReference module:Language_BIFK_ReAr . module:Language_BIFK_ReAr a schema:PropertyValue ; schema:name "Lehrsprache ReAr im Studiengang BIFK" ; </v>
      </c>
      <c r="E114" s="18" t="s">
        <v>699</v>
      </c>
      <c r="F114" s="18" t="s">
        <v>880</v>
      </c>
      <c r="I114" s="24" t="str">
        <f t="shared" si="4"/>
        <v>schema:value "de" .</v>
      </c>
      <c r="J114" t="str">
        <f t="shared" si="5"/>
        <v>module:ReAr module:progrSpecProp_Language module:Language_ReAr . module:Language_ReAr a schema:PropertyValue ; schema:identifier "Language" ; schema:name "Lehrsprache ReAr" ; schema:valueReference module:Language_BIFK_ReAr . module:Language_BIFK_ReAr a schema:PropertyValue ; schema:name "Lehrsprache ReAr im Studiengang BIFK" ; schema:value "de" .</v>
      </c>
    </row>
    <row r="115" spans="1:10" x14ac:dyDescent="0.35">
      <c r="A115" s="11" t="s">
        <v>853</v>
      </c>
      <c r="B115" s="4" t="s">
        <v>248</v>
      </c>
      <c r="C115" s="25" t="s">
        <v>725</v>
      </c>
      <c r="D115" s="27" t="str">
        <f t="shared" si="3"/>
        <v xml:space="preserve">module:ReAr module:progrSpecProp_Language module:Language_ReAr . module:Language_ReAr a schema:PropertyValue ; schema:identifier "Language" ; schema:name "Lehrsprache ReAr" ; schema:valueReference module:Language_BACS_ReAr . module:Language_BACS_ReAr a schema:PropertyValue ; schema:name "Lehrsprache ReAr im Studiengang BACS" ; </v>
      </c>
      <c r="E115" s="18" t="s">
        <v>700</v>
      </c>
      <c r="F115" s="18" t="s">
        <v>880</v>
      </c>
      <c r="I115" s="24" t="str">
        <f t="shared" si="4"/>
        <v>schema:value "de" .</v>
      </c>
      <c r="J115" t="str">
        <f t="shared" si="5"/>
        <v>module:ReAr module:progrSpecProp_Language module:Language_ReAr . module:Language_ReAr a schema:PropertyValue ; schema:identifier "Language" ; schema:name "Lehrsprache ReAr" ; schema:valueReference module:Language_BACS_ReAr . module:Language_BACS_ReAr a schema:PropertyValue ; schema:name "Lehrsprache ReAr im Studiengang BACS" ; schema:value "de" .</v>
      </c>
    </row>
    <row r="116" spans="1:10" x14ac:dyDescent="0.35">
      <c r="A116" s="11" t="s">
        <v>854</v>
      </c>
      <c r="B116" s="4" t="s">
        <v>241</v>
      </c>
      <c r="C116" s="25" t="s">
        <v>725</v>
      </c>
      <c r="D116" s="27" t="str">
        <f t="shared" si="3"/>
        <v xml:space="preserve">module:ScMD module:progrSpecProp_Language module:Language_ScMD . module:Language_ScMD a schema:PropertyValue ; schema:identifier "Language" ; schema:name "Lehrsprache ScMD" ; schema:valueReference module:Language_BIFK_ScMD . module:Language_BIFK_ScMD a schema:PropertyValue ; schema:name "Lehrsprache ScMD im Studiengang BIFK" ; </v>
      </c>
      <c r="E116" s="18" t="s">
        <v>699</v>
      </c>
      <c r="F116" s="18" t="s">
        <v>880</v>
      </c>
      <c r="I116" s="24" t="str">
        <f t="shared" si="4"/>
        <v>schema:value "de" .</v>
      </c>
      <c r="J116" t="str">
        <f t="shared" si="5"/>
        <v>module:ScMD module:progrSpecProp_Language module:Language_ScMD . module:Language_ScMD a schema:PropertyValue ; schema:identifier "Language" ; schema:name "Lehrsprache ScMD" ; schema:valueReference module:Language_BIFK_ScMD . module:Language_BIFK_ScMD a schema:PropertyValue ; schema:name "Lehrsprache ScMD im Studiengang BIFK" ; schema:value "de" .</v>
      </c>
    </row>
    <row r="117" spans="1:10" x14ac:dyDescent="0.35">
      <c r="A117" s="11" t="s">
        <v>854</v>
      </c>
      <c r="B117" s="4" t="s">
        <v>241</v>
      </c>
      <c r="C117" s="25" t="s">
        <v>725</v>
      </c>
      <c r="D117" s="27" t="str">
        <f t="shared" si="3"/>
        <v xml:space="preserve">module:ScMD module:progrSpecProp_Language module:Language_ScMD . module:Language_ScMD a schema:PropertyValue ; schema:identifier "Language" ; schema:name "Lehrsprache ScMD" ; schema:valueReference module:Language_BACS_ScMD . module:Language_BACS_ScMD a schema:PropertyValue ; schema:name "Lehrsprache ScMD im Studiengang BACS" ; </v>
      </c>
      <c r="E117" s="18" t="s">
        <v>700</v>
      </c>
      <c r="F117" s="18" t="s">
        <v>880</v>
      </c>
      <c r="I117" s="24" t="str">
        <f t="shared" si="4"/>
        <v>schema:value "de" .</v>
      </c>
      <c r="J117" t="str">
        <f t="shared" si="5"/>
        <v>module:ScMD module:progrSpecProp_Language module:Language_ScMD . module:Language_ScMD a schema:PropertyValue ; schema:identifier "Language" ; schema:name "Lehrsprache ScMD" ; schema:valueReference module:Language_BACS_ScMD . module:Language_BACS_ScMD a schema:PropertyValue ; schema:name "Lehrsprache ScMD im Studiengang BACS" ; schema:value "de" .</v>
      </c>
    </row>
    <row r="118" spans="1:10" x14ac:dyDescent="0.35">
      <c r="A118" s="11" t="s">
        <v>855</v>
      </c>
      <c r="B118" s="4" t="s">
        <v>235</v>
      </c>
      <c r="C118" s="25" t="s">
        <v>725</v>
      </c>
      <c r="D118" s="27" t="str">
        <f t="shared" si="3"/>
        <v xml:space="preserve">module:SMVS module:progrSpecProp_Language module:Language_SMVS . module:Language_SMVS a schema:PropertyValue ; schema:identifier "Language" ; schema:name "Lehrsprache SMVS" ; schema:valueReference module:Language_BIFK_SMVS . module:Language_BIFK_SMVS a schema:PropertyValue ; schema:name "Lehrsprache SMVS im Studiengang BIFK" ; </v>
      </c>
      <c r="E118" s="18" t="s">
        <v>699</v>
      </c>
      <c r="F118" s="18" t="s">
        <v>880</v>
      </c>
      <c r="G118" s="18" t="s">
        <v>881</v>
      </c>
      <c r="I118" s="24" t="str">
        <f t="shared" si="4"/>
        <v>schema:value "de" , "en" .</v>
      </c>
      <c r="J118" t="str">
        <f t="shared" si="5"/>
        <v>module:SMVS module:progrSpecProp_Language module:Language_SMVS . module:Language_SMVS a schema:PropertyValue ; schema:identifier "Language" ; schema:name "Lehrsprache SMVS" ; schema:valueReference module:Language_BIFK_SMVS . module:Language_BIFK_SMVS a schema:PropertyValue ; schema:name "Lehrsprache SMVS im Studiengang BIFK" ; schema:value "de" , "en" .</v>
      </c>
    </row>
    <row r="119" spans="1:10" x14ac:dyDescent="0.35">
      <c r="A119" s="11" t="s">
        <v>855</v>
      </c>
      <c r="B119" s="4" t="s">
        <v>235</v>
      </c>
      <c r="C119" s="25" t="s">
        <v>725</v>
      </c>
      <c r="D119" s="27" t="str">
        <f t="shared" si="3"/>
        <v xml:space="preserve">module:SMVS module:progrSpecProp_Language module:Language_SMVS . module:Language_SMVS a schema:PropertyValue ; schema:identifier "Language" ; schema:name "Lehrsprache SMVS" ; schema:valueReference module:Language_BACS_SMVS . module:Language_BACS_SMVS a schema:PropertyValue ; schema:name "Lehrsprache SMVS im Studiengang BACS" ; </v>
      </c>
      <c r="E119" s="18" t="s">
        <v>700</v>
      </c>
      <c r="F119" s="18" t="s">
        <v>880</v>
      </c>
      <c r="G119" s="18" t="s">
        <v>881</v>
      </c>
      <c r="I119" s="24" t="str">
        <f t="shared" si="4"/>
        <v>schema:value "de" , "en" .</v>
      </c>
      <c r="J119" t="str">
        <f t="shared" si="5"/>
        <v>module:SMVS module:progrSpecProp_Language module:Language_SMVS . module:Language_SMVS a schema:PropertyValue ; schema:identifier "Language" ; schema:name "Lehrsprache SMVS" ; schema:valueReference module:Language_BACS_SMVS . module:Language_BACS_SMVS a schema:PropertyValue ; schema:name "Lehrsprache SMVS im Studiengang BACS" ; schema:value "de" , "en" .</v>
      </c>
    </row>
    <row r="120" spans="1:10" x14ac:dyDescent="0.35">
      <c r="A120" s="11" t="s">
        <v>856</v>
      </c>
      <c r="B120" s="4" t="s">
        <v>225</v>
      </c>
      <c r="C120" s="25" t="s">
        <v>725</v>
      </c>
      <c r="D120" s="27" t="str">
        <f t="shared" si="3"/>
        <v xml:space="preserve">module:SG3C module:progrSpecProp_Language module:Language_SG3C . module:Language_SG3C a schema:PropertyValue ; schema:identifier "Language" ; schema:name "Lehrsprache SG3C" ; schema:valueReference module:Language_BIFK_SG3C . module:Language_BIFK_SG3C a schema:PropertyValue ; schema:name "Lehrsprache SG3C im Studiengang BIFK" ; </v>
      </c>
      <c r="E120" s="18" t="s">
        <v>699</v>
      </c>
      <c r="F120" s="18" t="s">
        <v>881</v>
      </c>
      <c r="I120" s="24" t="str">
        <f t="shared" si="4"/>
        <v>schema:value "en" .</v>
      </c>
      <c r="J120" t="str">
        <f t="shared" si="5"/>
        <v>module:SG3C module:progrSpecProp_Language module:Language_SG3C . module:Language_SG3C a schema:PropertyValue ; schema:identifier "Language" ; schema:name "Lehrsprache SG3C" ; schema:valueReference module:Language_BIFK_SG3C . module:Language_BIFK_SG3C a schema:PropertyValue ; schema:name "Lehrsprache SG3C im Studiengang BIFK" ; schema:value "en" .</v>
      </c>
    </row>
    <row r="121" spans="1:10" x14ac:dyDescent="0.35">
      <c r="A121" s="11" t="s">
        <v>856</v>
      </c>
      <c r="B121" s="4" t="s">
        <v>225</v>
      </c>
      <c r="C121" s="25" t="s">
        <v>725</v>
      </c>
      <c r="D121" s="27" t="str">
        <f t="shared" si="3"/>
        <v xml:space="preserve">module:SG3C module:progrSpecProp_Language module:Language_SG3C . module:Language_SG3C a schema:PropertyValue ; schema:identifier "Language" ; schema:name "Lehrsprache SG3C" ; schema:valueReference module:Language_BACS_SG3C . module:Language_BACS_SG3C a schema:PropertyValue ; schema:name "Lehrsprache SG3C im Studiengang BACS" ; </v>
      </c>
      <c r="E121" s="18" t="s">
        <v>700</v>
      </c>
      <c r="F121" s="18" t="s">
        <v>881</v>
      </c>
      <c r="I121" s="24" t="str">
        <f t="shared" si="4"/>
        <v>schema:value "en" .</v>
      </c>
      <c r="J121" t="str">
        <f t="shared" si="5"/>
        <v>module:SG3C module:progrSpecProp_Language module:Language_SG3C . module:Language_SG3C a schema:PropertyValue ; schema:identifier "Language" ; schema:name "Lehrsprache SG3C" ; schema:valueReference module:Language_BACS_SG3C . module:Language_BACS_SG3C a schema:PropertyValue ; schema:name "Lehrsprache SG3C im Studiengang BACS" ; schema:value "en" .</v>
      </c>
    </row>
    <row r="122" spans="1:10" x14ac:dyDescent="0.35">
      <c r="A122" s="11" t="s">
        <v>857</v>
      </c>
      <c r="B122" s="4" t="s">
        <v>215</v>
      </c>
      <c r="C122" s="25" t="s">
        <v>725</v>
      </c>
      <c r="D122" s="27" t="str">
        <f t="shared" si="3"/>
        <v xml:space="preserve">module:SG3P module:progrSpecProp_Language module:Language_SG3P . module:Language_SG3P a schema:PropertyValue ; schema:identifier "Language" ; schema:name "Lehrsprache SG3P" ; schema:valueReference module:Language_BIFK_SG3P . module:Language_BIFK_SG3P a schema:PropertyValue ; schema:name "Lehrsprache SG3P im Studiengang BIFK" ; </v>
      </c>
      <c r="E122" s="18" t="s">
        <v>699</v>
      </c>
      <c r="F122" s="18" t="s">
        <v>880</v>
      </c>
      <c r="I122" s="24" t="str">
        <f t="shared" si="4"/>
        <v>schema:value "de" .</v>
      </c>
      <c r="J122" t="str">
        <f t="shared" si="5"/>
        <v>module:SG3P module:progrSpecProp_Language module:Language_SG3P . module:Language_SG3P a schema:PropertyValue ; schema:identifier "Language" ; schema:name "Lehrsprache SG3P" ; schema:valueReference module:Language_BIFK_SG3P . module:Language_BIFK_SG3P a schema:PropertyValue ; schema:name "Lehrsprache SG3P im Studiengang BIFK" ; schema:value "de" .</v>
      </c>
    </row>
    <row r="123" spans="1:10" x14ac:dyDescent="0.35">
      <c r="A123" s="11" t="s">
        <v>858</v>
      </c>
      <c r="B123" s="4" t="s">
        <v>206</v>
      </c>
      <c r="C123" s="25" t="s">
        <v>725</v>
      </c>
      <c r="D123" s="27" t="str">
        <f t="shared" si="3"/>
        <v xml:space="preserve">module:SG4E module:progrSpecProp_Language module:Language_SG4E . module:Language_SG4E a schema:PropertyValue ; schema:identifier "Language" ; schema:name "Lehrsprache SG4E" ; schema:valueReference module:Language_BIFK_SG4E . module:Language_BIFK_SG4E a schema:PropertyValue ; schema:name "Lehrsprache SG4E im Studiengang BIFK" ; </v>
      </c>
      <c r="E123" s="18" t="s">
        <v>699</v>
      </c>
      <c r="F123" s="18" t="s">
        <v>880</v>
      </c>
      <c r="I123" s="24" t="str">
        <f t="shared" si="4"/>
        <v>schema:value "de" .</v>
      </c>
      <c r="J123" t="str">
        <f t="shared" si="5"/>
        <v>module:SG4E module:progrSpecProp_Language module:Language_SG4E . module:Language_SG4E a schema:PropertyValue ; schema:identifier "Language" ; schema:name "Lehrsprache SG4E" ; schema:valueReference module:Language_BIFK_SG4E . module:Language_BIFK_SG4E a schema:PropertyValue ; schema:name "Lehrsprache SG4E im Studiengang BIFK" ; schema:value "de" .</v>
      </c>
    </row>
    <row r="124" spans="1:10" x14ac:dyDescent="0.35">
      <c r="A124" s="11" t="s">
        <v>858</v>
      </c>
      <c r="B124" s="4" t="s">
        <v>206</v>
      </c>
      <c r="C124" s="25" t="s">
        <v>725</v>
      </c>
      <c r="D124" s="27" t="str">
        <f t="shared" si="3"/>
        <v xml:space="preserve">module:SG4E module:progrSpecProp_Language module:Language_SG4E . module:Language_SG4E a schema:PropertyValue ; schema:identifier "Language" ; schema:name "Lehrsprache SG4E" ; schema:valueReference module:Language_BACS_SG4E . module:Language_BACS_SG4E a schema:PropertyValue ; schema:name "Lehrsprache SG4E im Studiengang BACS" ; </v>
      </c>
      <c r="E124" s="18" t="s">
        <v>700</v>
      </c>
      <c r="F124" s="18" t="s">
        <v>880</v>
      </c>
      <c r="I124" s="24" t="str">
        <f t="shared" si="4"/>
        <v>schema:value "de" .</v>
      </c>
      <c r="J124" t="str">
        <f t="shared" si="5"/>
        <v>module:SG4E module:progrSpecProp_Language module:Language_SG4E . module:Language_SG4E a schema:PropertyValue ; schema:identifier "Language" ; schema:name "Lehrsprache SG4E" ; schema:valueReference module:Language_BACS_SG4E . module:Language_BACS_SG4E a schema:PropertyValue ; schema:name "Lehrsprache SG4E im Studiengang BACS" ; schema:value "de" .</v>
      </c>
    </row>
    <row r="125" spans="1:10" x14ac:dyDescent="0.35">
      <c r="A125" s="11" t="s">
        <v>859</v>
      </c>
      <c r="B125" s="4" t="s">
        <v>197</v>
      </c>
      <c r="C125" s="25" t="s">
        <v>725</v>
      </c>
      <c r="D125" s="27" t="str">
        <f t="shared" si="3"/>
        <v xml:space="preserve">module:SG4M module:progrSpecProp_Language module:Language_SG4M . module:Language_SG4M a schema:PropertyValue ; schema:identifier "Language" ; schema:name "Lehrsprache SG4M" ; schema:valueReference module:Language_BIFK_SG4M . module:Language_BIFK_SG4M a schema:PropertyValue ; schema:name "Lehrsprache SG4M im Studiengang BIFK" ; </v>
      </c>
      <c r="E125" s="18" t="s">
        <v>699</v>
      </c>
      <c r="F125" s="18" t="s">
        <v>880</v>
      </c>
      <c r="I125" s="24" t="str">
        <f t="shared" si="4"/>
        <v>schema:value "de" .</v>
      </c>
      <c r="J125" t="str">
        <f t="shared" si="5"/>
        <v>module:SG4M module:progrSpecProp_Language module:Language_SG4M . module:Language_SG4M a schema:PropertyValue ; schema:identifier "Language" ; schema:name "Lehrsprache SG4M" ; schema:valueReference module:Language_BIFK_SG4M . module:Language_BIFK_SG4M a schema:PropertyValue ; schema:name "Lehrsprache SG4M im Studiengang BIFK" ; schema:value "de" .</v>
      </c>
    </row>
    <row r="126" spans="1:10" x14ac:dyDescent="0.35">
      <c r="A126" s="11" t="s">
        <v>859</v>
      </c>
      <c r="B126" s="4" t="s">
        <v>197</v>
      </c>
      <c r="C126" s="25" t="s">
        <v>725</v>
      </c>
      <c r="D126" s="27" t="str">
        <f t="shared" si="3"/>
        <v xml:space="preserve">module:SG4M module:progrSpecProp_Language module:Language_SG4M . module:Language_SG4M a schema:PropertyValue ; schema:identifier "Language" ; schema:name "Lehrsprache SG4M" ; schema:valueReference module:Language_BACS_SG4M . module:Language_BACS_SG4M a schema:PropertyValue ; schema:name "Lehrsprache SG4M im Studiengang BACS" ; </v>
      </c>
      <c r="E126" s="18" t="s">
        <v>700</v>
      </c>
      <c r="F126" s="18" t="s">
        <v>880</v>
      </c>
      <c r="I126" s="24" t="str">
        <f t="shared" si="4"/>
        <v>schema:value "de" .</v>
      </c>
      <c r="J126" t="str">
        <f t="shared" si="5"/>
        <v>module:SG4M module:progrSpecProp_Language module:Language_SG4M . module:Language_SG4M a schema:PropertyValue ; schema:identifier "Language" ; schema:name "Lehrsprache SG4M" ; schema:valueReference module:Language_BACS_SG4M . module:Language_BACS_SG4M a schema:PropertyValue ; schema:name "Lehrsprache SG4M im Studiengang BACS" ; schema:value "de" .</v>
      </c>
    </row>
    <row r="127" spans="1:10" x14ac:dyDescent="0.35">
      <c r="A127" s="11" t="s">
        <v>860</v>
      </c>
      <c r="B127" s="4" t="s">
        <v>186</v>
      </c>
      <c r="C127" s="25" t="s">
        <v>725</v>
      </c>
      <c r="D127" s="27" t="str">
        <f t="shared" si="3"/>
        <v xml:space="preserve">module:Proj module:progrSpecProp_Language module:Language_Proj . module:Language_Proj a schema:PropertyValue ; schema:identifier "Language" ; schema:name "Lehrsprache Proj" ; schema:valueReference module:Language_BIFK_Proj . module:Language_BIFK_Proj a schema:PropertyValue ; schema:name "Lehrsprache Proj im Studiengang BIFK" ; </v>
      </c>
      <c r="E127" s="18" t="s">
        <v>699</v>
      </c>
      <c r="F127" s="18" t="s">
        <v>880</v>
      </c>
      <c r="G127" s="18" t="s">
        <v>881</v>
      </c>
      <c r="I127" s="24" t="str">
        <f t="shared" si="4"/>
        <v>schema:value "de" , "en" .</v>
      </c>
      <c r="J127" t="str">
        <f t="shared" si="5"/>
        <v>module:Proj module:progrSpecProp_Language module:Language_Proj . module:Language_Proj a schema:PropertyValue ; schema:identifier "Language" ; schema:name "Lehrsprache Proj" ; schema:valueReference module:Language_BIFK_Proj . module:Language_BIFK_Proj a schema:PropertyValue ; schema:name "Lehrsprache Proj im Studiengang BIFK" ; schema:value "de" , "en" .</v>
      </c>
    </row>
    <row r="128" spans="1:10" x14ac:dyDescent="0.35">
      <c r="A128" s="11" t="s">
        <v>861</v>
      </c>
      <c r="B128" s="4" t="s">
        <v>176</v>
      </c>
      <c r="C128" s="25" t="s">
        <v>725</v>
      </c>
      <c r="D128" s="27" t="str">
        <f t="shared" si="3"/>
        <v xml:space="preserve">module:EiWS module:progrSpecProp_Language module:Language_EiWS . module:Language_EiWS a schema:PropertyValue ; schema:identifier "Language" ; schema:name "Lehrsprache EiWS" ; schema:valueReference module:Language_BIFK_EiWS . module:Language_BIFK_EiWS a schema:PropertyValue ; schema:name "Lehrsprache EiWS im Studiengang BIFK" ; </v>
      </c>
      <c r="E128" s="18" t="s">
        <v>699</v>
      </c>
      <c r="F128" s="18" t="s">
        <v>880</v>
      </c>
      <c r="I128" s="24" t="str">
        <f t="shared" si="4"/>
        <v>schema:value "de" .</v>
      </c>
      <c r="J128" t="str">
        <f t="shared" si="5"/>
        <v>module:EiWS module:progrSpecProp_Language module:Language_EiWS . module:Language_EiWS a schema:PropertyValue ; schema:identifier "Language" ; schema:name "Lehrsprache EiWS" ; schema:valueReference module:Language_BIFK_EiWS . module:Language_BIFK_EiWS a schema:PropertyValue ; schema:name "Lehrsprache EiWS im Studiengang BIFK" ; schema:value "de" .</v>
      </c>
    </row>
    <row r="129" spans="1:10" x14ac:dyDescent="0.35">
      <c r="A129" s="11" t="s">
        <v>861</v>
      </c>
      <c r="B129" s="4" t="s">
        <v>176</v>
      </c>
      <c r="C129" s="25" t="s">
        <v>725</v>
      </c>
      <c r="D129" s="27" t="str">
        <f t="shared" si="3"/>
        <v xml:space="preserve">module:EiWS module:progrSpecProp_Language module:Language_EiWS . module:Language_EiWS a schema:PropertyValue ; schema:identifier "Language" ; schema:name "Lehrsprache EiWS" ; schema:valueReference module:Language_BMZK_EiWS . module:Language_BMZK_EiWS a schema:PropertyValue ; schema:name "Lehrsprache EiWS im Studiengang BMZK" ; </v>
      </c>
      <c r="E129" s="18" t="s">
        <v>701</v>
      </c>
      <c r="F129" s="18" t="s">
        <v>880</v>
      </c>
      <c r="I129" s="24" t="str">
        <f t="shared" si="4"/>
        <v>schema:value "de" .</v>
      </c>
      <c r="J129" t="str">
        <f t="shared" si="5"/>
        <v>module:EiWS module:progrSpecProp_Language module:Language_EiWS . module:Language_EiWS a schema:PropertyValue ; schema:identifier "Language" ; schema:name "Lehrsprache EiWS" ; schema:valueReference module:Language_BMZK_EiWS . module:Language_BMZK_EiWS a schema:PropertyValue ; schema:name "Lehrsprache EiWS im Studiengang BMZK" ; schema:value "de" .</v>
      </c>
    </row>
    <row r="130" spans="1:10" x14ac:dyDescent="0.35">
      <c r="A130" s="11" t="s">
        <v>862</v>
      </c>
      <c r="B130" s="4" t="s">
        <v>166</v>
      </c>
      <c r="C130" s="25" t="s">
        <v>725</v>
      </c>
      <c r="D130" s="27" t="str">
        <f t="shared" si="3"/>
        <v xml:space="preserve">module:AuMS module:progrSpecProp_Language module:Language_AuMS . module:Language_AuMS a schema:PropertyValue ; schema:identifier "Language" ; schema:name "Lehrsprache AuMS" ; schema:valueReference module:Language_BIFK_AuMS . module:Language_BIFK_AuMS a schema:PropertyValue ; schema:name "Lehrsprache AuMS im Studiengang BIFK" ; </v>
      </c>
      <c r="E130" s="18" t="s">
        <v>699</v>
      </c>
      <c r="F130" s="18" t="s">
        <v>880</v>
      </c>
      <c r="I130" s="24" t="str">
        <f t="shared" si="4"/>
        <v>schema:value "de" .</v>
      </c>
      <c r="J130" t="str">
        <f t="shared" si="5"/>
        <v>module:AuMS module:progrSpecProp_Language module:Language_AuMS . module:Language_AuMS a schema:PropertyValue ; schema:identifier "Language" ; schema:name "Lehrsprache AuMS" ; schema:valueReference module:Language_BIFK_AuMS . module:Language_BIFK_AuMS a schema:PropertyValue ; schema:name "Lehrsprache AuMS im Studiengang BIFK" ; schema:value "de" .</v>
      </c>
    </row>
    <row r="131" spans="1:10" x14ac:dyDescent="0.35">
      <c r="A131" s="11" t="s">
        <v>862</v>
      </c>
      <c r="B131" s="4" t="s">
        <v>166</v>
      </c>
      <c r="C131" s="25" t="s">
        <v>725</v>
      </c>
      <c r="D131" s="27" t="str">
        <f t="shared" ref="D131:D167" si="6">_xlfn.CONCAT(A131," module:progrSpecProp_Language module:Language_",B131," . module:Language_",B131," a schema:PropertyValue ; schema:identifier ",C131,"Language",C131," ; schema:name ",C131,"Lehrsprache ",B131,C131," ; schema:valueReference module:Language_",E131,"_",B131," . module:Language_",E131,"_",B131," a schema:PropertyValue ; schema:name ",C131,"Lehrsprache ",B131," im Studiengang ",E131,C131," ; ")</f>
        <v xml:space="preserve">module:AuMS module:progrSpecProp_Language module:Language_AuMS . module:Language_AuMS a schema:PropertyValue ; schema:identifier "Language" ; schema:name "Lehrsprache AuMS" ; schema:valueReference module:Language_BACS_AuMS . module:Language_BACS_AuMS a schema:PropertyValue ; schema:name "Lehrsprache AuMS im Studiengang BACS" ; </v>
      </c>
      <c r="E131" s="18" t="s">
        <v>700</v>
      </c>
      <c r="F131" s="18" t="s">
        <v>880</v>
      </c>
      <c r="I131" s="24" t="str">
        <f t="shared" ref="I131:I167" si="7">_xlfn.CONCAT("schema:value ",C131,F131,C131,IF(G131="","",_xlfn.CONCAT(" , ",C131,G131,C131)),IF(H131="","",_xlfn.CONCAT(" , ",C131,H131,C131))," .")</f>
        <v>schema:value "de" .</v>
      </c>
      <c r="J131" t="str">
        <f t="shared" ref="J131:J167" si="8">_xlfn.CONCAT(D131,I131)</f>
        <v>module:AuMS module:progrSpecProp_Language module:Language_AuMS . module:Language_AuMS a schema:PropertyValue ; schema:identifier "Language" ; schema:name "Lehrsprache AuMS" ; schema:valueReference module:Language_BACS_AuMS . module:Language_BACS_AuMS a schema:PropertyValue ; schema:name "Lehrsprache AuMS im Studiengang BACS" ; schema:value "de" .</v>
      </c>
    </row>
    <row r="132" spans="1:10" x14ac:dyDescent="0.35">
      <c r="A132" s="11" t="s">
        <v>863</v>
      </c>
      <c r="B132" s="4" t="s">
        <v>159</v>
      </c>
      <c r="C132" s="25" t="s">
        <v>725</v>
      </c>
      <c r="D132" s="27" t="str">
        <f t="shared" si="6"/>
        <v xml:space="preserve">module:CrDI module:progrSpecProp_Language module:Language_CrDI . module:Language_CrDI a schema:PropertyValue ; schema:identifier "Language" ; schema:name "Lehrsprache CrDI" ; schema:valueReference module:Language_BIFK_CrDI . module:Language_BIFK_CrDI a schema:PropertyValue ; schema:name "Lehrsprache CrDI im Studiengang BIFK" ; </v>
      </c>
      <c r="E132" s="18" t="s">
        <v>699</v>
      </c>
      <c r="F132" s="18" t="s">
        <v>880</v>
      </c>
      <c r="I132" s="24" t="str">
        <f t="shared" si="7"/>
        <v>schema:value "de" .</v>
      </c>
      <c r="J132" t="str">
        <f t="shared" si="8"/>
        <v>module:CrDI module:progrSpecProp_Language module:Language_CrDI . module:Language_CrDI a schema:PropertyValue ; schema:identifier "Language" ; schema:name "Lehrsprache CrDI" ; schema:valueReference module:Language_BIFK_CrDI . module:Language_BIFK_CrDI a schema:PropertyValue ; schema:name "Lehrsprache CrDI im Studiengang BIFK" ; schema:value "de" .</v>
      </c>
    </row>
    <row r="133" spans="1:10" x14ac:dyDescent="0.35">
      <c r="A133" s="11" t="s">
        <v>863</v>
      </c>
      <c r="B133" s="4" t="s">
        <v>159</v>
      </c>
      <c r="C133" s="25" t="s">
        <v>725</v>
      </c>
      <c r="D133" s="27" t="str">
        <f t="shared" si="6"/>
        <v xml:space="preserve">module:CrDI module:progrSpecProp_Language module:Language_CrDI . module:Language_CrDI a schema:PropertyValue ; schema:identifier "Language" ; schema:name "Lehrsprache CrDI" ; schema:valueReference module:Language_BACS_CrDI . module:Language_BACS_CrDI a schema:PropertyValue ; schema:name "Lehrsprache CrDI im Studiengang BACS" ; </v>
      </c>
      <c r="E133" s="18" t="s">
        <v>700</v>
      </c>
      <c r="F133" s="18" t="s">
        <v>880</v>
      </c>
      <c r="I133" s="24" t="str">
        <f t="shared" si="7"/>
        <v>schema:value "de" .</v>
      </c>
      <c r="J133" t="str">
        <f t="shared" si="8"/>
        <v>module:CrDI module:progrSpecProp_Language module:Language_CrDI . module:Language_CrDI a schema:PropertyValue ; schema:identifier "Language" ; schema:name "Lehrsprache CrDI" ; schema:valueReference module:Language_BACS_CrDI . module:Language_BACS_CrDI a schema:PropertyValue ; schema:name "Lehrsprache CrDI im Studiengang BACS" ; schema:value "de" .</v>
      </c>
    </row>
    <row r="134" spans="1:10" x14ac:dyDescent="0.35">
      <c r="A134" s="11" t="s">
        <v>864</v>
      </c>
      <c r="B134" s="4" t="s">
        <v>152</v>
      </c>
      <c r="C134" s="25" t="s">
        <v>725</v>
      </c>
      <c r="D134" s="27" t="str">
        <f t="shared" si="6"/>
        <v xml:space="preserve">module:EiSy module:progrSpecProp_Language module:Language_EiSy . module:Language_EiSy a schema:PropertyValue ; schema:identifier "Language" ; schema:name "Lehrsprache EiSy" ; schema:valueReference module:Language_BIFK_EiSy . module:Language_BIFK_EiSy a schema:PropertyValue ; schema:name "Lehrsprache EiSy im Studiengang BIFK" ; </v>
      </c>
      <c r="E134" s="18" t="s">
        <v>699</v>
      </c>
      <c r="F134" s="18" t="s">
        <v>880</v>
      </c>
      <c r="I134" s="24" t="str">
        <f t="shared" si="7"/>
        <v>schema:value "de" .</v>
      </c>
      <c r="J134" t="str">
        <f t="shared" si="8"/>
        <v>module:EiSy module:progrSpecProp_Language module:Language_EiSy . module:Language_EiSy a schema:PropertyValue ; schema:identifier "Language" ; schema:name "Lehrsprache EiSy" ; schema:valueReference module:Language_BIFK_EiSy . module:Language_BIFK_EiSy a schema:PropertyValue ; schema:name "Lehrsprache EiSy im Studiengang BIFK" ; schema:value "de" .</v>
      </c>
    </row>
    <row r="135" spans="1:10" x14ac:dyDescent="0.35">
      <c r="A135" s="11" t="s">
        <v>864</v>
      </c>
      <c r="B135" s="4" t="s">
        <v>152</v>
      </c>
      <c r="C135" s="25" t="s">
        <v>725</v>
      </c>
      <c r="D135" s="27" t="str">
        <f t="shared" si="6"/>
        <v xml:space="preserve">module:EiSy module:progrSpecProp_Language module:Language_EiSy . module:Language_EiSy a schema:PropertyValue ; schema:identifier "Language" ; schema:name "Lehrsprache EiSy" ; schema:valueReference module:Language_BACS_EiSy . module:Language_BACS_EiSy a schema:PropertyValue ; schema:name "Lehrsprache EiSy im Studiengang BACS" ; </v>
      </c>
      <c r="E135" s="18" t="s">
        <v>700</v>
      </c>
      <c r="F135" s="18" t="s">
        <v>880</v>
      </c>
      <c r="I135" s="24" t="str">
        <f t="shared" si="7"/>
        <v>schema:value "de" .</v>
      </c>
      <c r="J135" t="str">
        <f t="shared" si="8"/>
        <v>module:EiSy module:progrSpecProp_Language module:Language_EiSy . module:Language_EiSy a schema:PropertyValue ; schema:identifier "Language" ; schema:name "Lehrsprache EiSy" ; schema:valueReference module:Language_BACS_EiSy . module:Language_BACS_EiSy a schema:PropertyValue ; schema:name "Lehrsprache EiSy im Studiengang BACS" ; schema:value "de" .</v>
      </c>
    </row>
    <row r="136" spans="1:10" x14ac:dyDescent="0.35">
      <c r="A136" s="11" t="s">
        <v>865</v>
      </c>
      <c r="B136" s="4" t="s">
        <v>145</v>
      </c>
      <c r="C136" s="25" t="s">
        <v>725</v>
      </c>
      <c r="D136" s="27" t="str">
        <f t="shared" si="6"/>
        <v xml:space="preserve">module:EnAn module:progrSpecProp_Language module:Language_EnAn . module:Language_EnAn a schema:PropertyValue ; schema:identifier "Language" ; schema:name "Lehrsprache EnAn" ; schema:valueReference module:Language_BIFK_EnAn . module:Language_BIFK_EnAn a schema:PropertyValue ; schema:name "Lehrsprache EnAn im Studiengang BIFK" ; </v>
      </c>
      <c r="E136" s="18" t="s">
        <v>699</v>
      </c>
      <c r="F136" s="18" t="s">
        <v>880</v>
      </c>
      <c r="G136" s="18" t="s">
        <v>881</v>
      </c>
      <c r="I136" s="24" t="str">
        <f t="shared" si="7"/>
        <v>schema:value "de" , "en" .</v>
      </c>
      <c r="J136" t="str">
        <f t="shared" si="8"/>
        <v>module:EnAn module:progrSpecProp_Language module:Language_EnAn . module:Language_EnAn a schema:PropertyValue ; schema:identifier "Language" ; schema:name "Lehrsprache EnAn" ; schema:valueReference module:Language_BIFK_EnAn . module:Language_BIFK_EnAn a schema:PropertyValue ; schema:name "Lehrsprache EnAn im Studiengang BIFK" ; schema:value "de" , "en" .</v>
      </c>
    </row>
    <row r="137" spans="1:10" x14ac:dyDescent="0.35">
      <c r="A137" s="11" t="s">
        <v>865</v>
      </c>
      <c r="B137" s="4" t="s">
        <v>145</v>
      </c>
      <c r="C137" s="25" t="s">
        <v>725</v>
      </c>
      <c r="D137" s="27" t="str">
        <f t="shared" si="6"/>
        <v xml:space="preserve">module:EnAn module:progrSpecProp_Language module:Language_EnAn . module:Language_EnAn a schema:PropertyValue ; schema:identifier "Language" ; schema:name "Lehrsprache EnAn" ; schema:valueReference module:Language_BACS_EnAn . module:Language_BACS_EnAn a schema:PropertyValue ; schema:name "Lehrsprache EnAn im Studiengang BACS" ; </v>
      </c>
      <c r="E137" s="18" t="s">
        <v>700</v>
      </c>
      <c r="F137" s="18" t="s">
        <v>880</v>
      </c>
      <c r="G137" s="18" t="s">
        <v>881</v>
      </c>
      <c r="I137" s="24" t="str">
        <f t="shared" si="7"/>
        <v>schema:value "de" , "en" .</v>
      </c>
      <c r="J137" t="str">
        <f t="shared" si="8"/>
        <v>module:EnAn module:progrSpecProp_Language module:Language_EnAn . module:Language_EnAn a schema:PropertyValue ; schema:identifier "Language" ; schema:name "Lehrsprache EnAn" ; schema:valueReference module:Language_BACS_EnAn . module:Language_BACS_EnAn a schema:PropertyValue ; schema:name "Lehrsprache EnAn im Studiengang BACS" ; schema:value "de" , "en" .</v>
      </c>
    </row>
    <row r="138" spans="1:10" x14ac:dyDescent="0.35">
      <c r="A138" s="11" t="s">
        <v>866</v>
      </c>
      <c r="B138" s="4" t="s">
        <v>137</v>
      </c>
      <c r="C138" s="25" t="s">
        <v>725</v>
      </c>
      <c r="D138" s="27" t="str">
        <f t="shared" si="6"/>
        <v xml:space="preserve">module:GeMa module:progrSpecProp_Language module:Language_GeMa . module:Language_GeMa a schema:PropertyValue ; schema:identifier "Language" ; schema:name "Lehrsprache GeMa" ; schema:valueReference module:Language_BIFK_GeMa . module:Language_BIFK_GeMa a schema:PropertyValue ; schema:name "Lehrsprache GeMa im Studiengang BIFK" ; </v>
      </c>
      <c r="E138" s="18" t="s">
        <v>699</v>
      </c>
      <c r="F138" s="18" t="s">
        <v>880</v>
      </c>
      <c r="G138" s="18" t="s">
        <v>881</v>
      </c>
      <c r="I138" s="24" t="str">
        <f t="shared" si="7"/>
        <v>schema:value "de" , "en" .</v>
      </c>
      <c r="J138" t="str">
        <f t="shared" si="8"/>
        <v>module:GeMa module:progrSpecProp_Language module:Language_GeMa . module:Language_GeMa a schema:PropertyValue ; schema:identifier "Language" ; schema:name "Lehrsprache GeMa" ; schema:valueReference module:Language_BIFK_GeMa . module:Language_BIFK_GeMa a schema:PropertyValue ; schema:name "Lehrsprache GeMa im Studiengang BIFK" ; schema:value "de" , "en" .</v>
      </c>
    </row>
    <row r="139" spans="1:10" x14ac:dyDescent="0.35">
      <c r="A139" s="11" t="s">
        <v>866</v>
      </c>
      <c r="B139" s="4" t="s">
        <v>137</v>
      </c>
      <c r="C139" s="25" t="s">
        <v>725</v>
      </c>
      <c r="D139" s="27" t="str">
        <f t="shared" si="6"/>
        <v xml:space="preserve">module:GeMa module:progrSpecProp_Language module:Language_GeMa . module:Language_GeMa a schema:PropertyValue ; schema:identifier "Language" ; schema:name "Lehrsprache GeMa" ; schema:valueReference module:Language_BACS_GeMa . module:Language_BACS_GeMa a schema:PropertyValue ; schema:name "Lehrsprache GeMa im Studiengang BACS" ; </v>
      </c>
      <c r="E139" s="18" t="s">
        <v>700</v>
      </c>
      <c r="F139" s="18" t="s">
        <v>880</v>
      </c>
      <c r="G139" s="18" t="s">
        <v>881</v>
      </c>
      <c r="I139" s="24" t="str">
        <f t="shared" si="7"/>
        <v>schema:value "de" , "en" .</v>
      </c>
      <c r="J139" t="str">
        <f t="shared" si="8"/>
        <v>module:GeMa module:progrSpecProp_Language module:Language_GeMa . module:Language_GeMa a schema:PropertyValue ; schema:identifier "Language" ; schema:name "Lehrsprache GeMa" ; schema:valueReference module:Language_BACS_GeMa . module:Language_BACS_GeMa a schema:PropertyValue ; schema:name "Lehrsprache GeMa im Studiengang BACS" ; schema:value "de" , "en" .</v>
      </c>
    </row>
    <row r="140" spans="1:10" x14ac:dyDescent="0.35">
      <c r="A140" s="11" t="s">
        <v>867</v>
      </c>
      <c r="B140" s="4" t="s">
        <v>129</v>
      </c>
      <c r="C140" s="25" t="s">
        <v>725</v>
      </c>
      <c r="D140" s="27" t="str">
        <f t="shared" si="6"/>
        <v xml:space="preserve">module:MePs module:progrSpecProp_Language module:Language_MePs . module:Language_MePs a schema:PropertyValue ; schema:identifier "Language" ; schema:name "Lehrsprache MePs" ; schema:valueReference module:Language_BIFK_MePs . module:Language_BIFK_MePs a schema:PropertyValue ; schema:name "Lehrsprache MePs im Studiengang BIFK" ; </v>
      </c>
      <c r="E140" s="18" t="s">
        <v>699</v>
      </c>
      <c r="F140" s="18" t="s">
        <v>880</v>
      </c>
      <c r="G140" s="18" t="s">
        <v>881</v>
      </c>
      <c r="I140" s="24" t="str">
        <f t="shared" si="7"/>
        <v>schema:value "de" , "en" .</v>
      </c>
      <c r="J140" t="str">
        <f t="shared" si="8"/>
        <v>module:MePs module:progrSpecProp_Language module:Language_MePs . module:Language_MePs a schema:PropertyValue ; schema:identifier "Language" ; schema:name "Lehrsprache MePs" ; schema:valueReference module:Language_BIFK_MePs . module:Language_BIFK_MePs a schema:PropertyValue ; schema:name "Lehrsprache MePs im Studiengang BIFK" ; schema:value "de" , "en" .</v>
      </c>
    </row>
    <row r="141" spans="1:10" x14ac:dyDescent="0.35">
      <c r="A141" s="11" t="s">
        <v>867</v>
      </c>
      <c r="B141" s="4" t="s">
        <v>129</v>
      </c>
      <c r="C141" s="25" t="s">
        <v>725</v>
      </c>
      <c r="D141" s="27" t="str">
        <f t="shared" si="6"/>
        <v xml:space="preserve">module:MePs module:progrSpecProp_Language module:Language_MePs . module:Language_MePs a schema:PropertyValue ; schema:identifier "Language" ; schema:name "Lehrsprache MePs" ; schema:valueReference module:Language_BACS_MePs . module:Language_BACS_MePs a schema:PropertyValue ; schema:name "Lehrsprache MePs im Studiengang BACS" ; </v>
      </c>
      <c r="E141" s="18" t="s">
        <v>700</v>
      </c>
      <c r="F141" s="18" t="s">
        <v>880</v>
      </c>
      <c r="G141" s="18" t="s">
        <v>881</v>
      </c>
      <c r="I141" s="24" t="str">
        <f t="shared" si="7"/>
        <v>schema:value "de" , "en" .</v>
      </c>
      <c r="J141" t="str">
        <f t="shared" si="8"/>
        <v>module:MePs module:progrSpecProp_Language module:Language_MePs . module:Language_MePs a schema:PropertyValue ; schema:identifier "Language" ; schema:name "Lehrsprache MePs" ; schema:valueReference module:Language_BACS_MePs . module:Language_BACS_MePs a schema:PropertyValue ; schema:name "Lehrsprache MePs im Studiengang BACS" ; schema:value "de" , "en" .</v>
      </c>
    </row>
    <row r="142" spans="1:10" x14ac:dyDescent="0.35">
      <c r="A142" s="11" t="s">
        <v>868</v>
      </c>
      <c r="B142" s="4" t="s">
        <v>117</v>
      </c>
      <c r="C142" s="25" t="s">
        <v>725</v>
      </c>
      <c r="D142" s="27" t="str">
        <f t="shared" si="6"/>
        <v xml:space="preserve">module:MTAu module:progrSpecProp_Language module:Language_MTAu . module:Language_MTAu a schema:PropertyValue ; schema:identifier "Language" ; schema:name "Lehrsprache MTAu" ; schema:valueReference module:Language_BIFK_MTAu . module:Language_BIFK_MTAu a schema:PropertyValue ; schema:name "Lehrsprache MTAu im Studiengang BIFK" ; </v>
      </c>
      <c r="E142" s="18" t="s">
        <v>699</v>
      </c>
      <c r="F142" s="18" t="s">
        <v>880</v>
      </c>
      <c r="I142" s="24" t="str">
        <f t="shared" si="7"/>
        <v>schema:value "de" .</v>
      </c>
      <c r="J142" t="str">
        <f t="shared" si="8"/>
        <v>module:MTAu module:progrSpecProp_Language module:Language_MTAu . module:Language_MTAu a schema:PropertyValue ; schema:identifier "Language" ; schema:name "Lehrsprache MTAu" ; schema:valueReference module:Language_BIFK_MTAu . module:Language_BIFK_MTAu a schema:PropertyValue ; schema:name "Lehrsprache MTAu im Studiengang BIFK" ; schema:value "de" .</v>
      </c>
    </row>
    <row r="143" spans="1:10" x14ac:dyDescent="0.35">
      <c r="A143" s="11" t="s">
        <v>868</v>
      </c>
      <c r="B143" s="4" t="s">
        <v>117</v>
      </c>
      <c r="C143" s="25" t="s">
        <v>725</v>
      </c>
      <c r="D143" s="27" t="str">
        <f t="shared" si="6"/>
        <v xml:space="preserve">module:MTAu module:progrSpecProp_Language module:Language_MTAu . module:Language_MTAu a schema:PropertyValue ; schema:identifier "Language" ; schema:name "Lehrsprache MTAu" ; schema:valueReference module:Language_BACS_MTAu . module:Language_BACS_MTAu a schema:PropertyValue ; schema:name "Lehrsprache MTAu im Studiengang BACS" ; </v>
      </c>
      <c r="E143" s="18" t="s">
        <v>700</v>
      </c>
      <c r="F143" s="18" t="s">
        <v>880</v>
      </c>
      <c r="I143" s="24" t="str">
        <f t="shared" si="7"/>
        <v>schema:value "de" .</v>
      </c>
      <c r="J143" t="str">
        <f t="shared" si="8"/>
        <v>module:MTAu module:progrSpecProp_Language module:Language_MTAu . module:Language_MTAu a schema:PropertyValue ; schema:identifier "Language" ; schema:name "Lehrsprache MTAu" ; schema:valueReference module:Language_BACS_MTAu . module:Language_BACS_MTAu a schema:PropertyValue ; schema:name "Lehrsprache MTAu im Studiengang BACS" ; schema:value "de" .</v>
      </c>
    </row>
    <row r="144" spans="1:10" x14ac:dyDescent="0.35">
      <c r="A144" s="11" t="s">
        <v>869</v>
      </c>
      <c r="B144" s="4" t="s">
        <v>109</v>
      </c>
      <c r="C144" s="25" t="s">
        <v>725</v>
      </c>
      <c r="D144" s="27" t="str">
        <f t="shared" si="6"/>
        <v xml:space="preserve">module:MMPr module:progrSpecProp_Language module:Language_MMPr . module:Language_MMPr a schema:PropertyValue ; schema:identifier "Language" ; schema:name "Lehrsprache MMPr" ; schema:valueReference module:Language_BIFK_MMPr . module:Language_BIFK_MMPr a schema:PropertyValue ; schema:name "Lehrsprache MMPr im Studiengang BIFK" ; </v>
      </c>
      <c r="E144" s="18" t="s">
        <v>699</v>
      </c>
      <c r="F144" s="18" t="s">
        <v>880</v>
      </c>
      <c r="I144" s="24" t="str">
        <f t="shared" si="7"/>
        <v>schema:value "de" .</v>
      </c>
      <c r="J144" t="str">
        <f t="shared" si="8"/>
        <v>module:MMPr module:progrSpecProp_Language module:Language_MMPr . module:Language_MMPr a schema:PropertyValue ; schema:identifier "Language" ; schema:name "Lehrsprache MMPr" ; schema:valueReference module:Language_BIFK_MMPr . module:Language_BIFK_MMPr a schema:PropertyValue ; schema:name "Lehrsprache MMPr im Studiengang BIFK" ; schema:value "de" .</v>
      </c>
    </row>
    <row r="145" spans="1:10" x14ac:dyDescent="0.35">
      <c r="A145" s="11" t="s">
        <v>869</v>
      </c>
      <c r="B145" s="4" t="s">
        <v>109</v>
      </c>
      <c r="C145" s="25" t="s">
        <v>725</v>
      </c>
      <c r="D145" s="27" t="str">
        <f t="shared" si="6"/>
        <v xml:space="preserve">module:MMPr module:progrSpecProp_Language module:Language_MMPr . module:Language_MMPr a schema:PropertyValue ; schema:identifier "Language" ; schema:name "Lehrsprache MMPr" ; schema:valueReference module:Language_BACS_MMPr . module:Language_BACS_MMPr a schema:PropertyValue ; schema:name "Lehrsprache MMPr im Studiengang BACS" ; </v>
      </c>
      <c r="E145" s="18" t="s">
        <v>700</v>
      </c>
      <c r="F145" s="18" t="s">
        <v>880</v>
      </c>
      <c r="I145" s="24" t="str">
        <f t="shared" si="7"/>
        <v>schema:value "de" .</v>
      </c>
      <c r="J145" t="str">
        <f t="shared" si="8"/>
        <v>module:MMPr module:progrSpecProp_Language module:Language_MMPr . module:Language_MMPr a schema:PropertyValue ; schema:identifier "Language" ; schema:name "Lehrsprache MMPr" ; schema:valueReference module:Language_BACS_MMPr . module:Language_BACS_MMPr a schema:PropertyValue ; schema:name "Lehrsprache MMPr im Studiengang BACS" ; schema:value "de" .</v>
      </c>
    </row>
    <row r="146" spans="1:10" x14ac:dyDescent="0.35">
      <c r="A146" s="11" t="s">
        <v>870</v>
      </c>
      <c r="B146" s="4" t="s">
        <v>100</v>
      </c>
      <c r="C146" s="25" t="s">
        <v>725</v>
      </c>
      <c r="D146" s="27" t="str">
        <f t="shared" si="6"/>
        <v xml:space="preserve">module:SWQu module:progrSpecProp_Language module:Language_SWQu . module:Language_SWQu a schema:PropertyValue ; schema:identifier "Language" ; schema:name "Lehrsprache SWQu" ; schema:valueReference module:Language_BIFK_SWQu . module:Language_BIFK_SWQu a schema:PropertyValue ; schema:name "Lehrsprache SWQu im Studiengang BIFK" ; </v>
      </c>
      <c r="E146" s="18" t="s">
        <v>699</v>
      </c>
      <c r="F146" s="18" t="s">
        <v>880</v>
      </c>
      <c r="I146" s="24" t="str">
        <f t="shared" si="7"/>
        <v>schema:value "de" .</v>
      </c>
      <c r="J146" t="str">
        <f t="shared" si="8"/>
        <v>module:SWQu module:progrSpecProp_Language module:Language_SWQu . module:Language_SWQu a schema:PropertyValue ; schema:identifier "Language" ; schema:name "Lehrsprache SWQu" ; schema:valueReference module:Language_BIFK_SWQu . module:Language_BIFK_SWQu a schema:PropertyValue ; schema:name "Lehrsprache SWQu im Studiengang BIFK" ; schema:value "de" .</v>
      </c>
    </row>
    <row r="147" spans="1:10" x14ac:dyDescent="0.35">
      <c r="A147" s="11" t="s">
        <v>870</v>
      </c>
      <c r="B147" s="4" t="s">
        <v>100</v>
      </c>
      <c r="C147" s="25" t="s">
        <v>725</v>
      </c>
      <c r="D147" s="27" t="str">
        <f t="shared" si="6"/>
        <v xml:space="preserve">module:SWQu module:progrSpecProp_Language module:Language_SWQu . module:Language_SWQu a schema:PropertyValue ; schema:identifier "Language" ; schema:name "Lehrsprache SWQu" ; schema:valueReference module:Language_BACS_SWQu . module:Language_BACS_SWQu a schema:PropertyValue ; schema:name "Lehrsprache SWQu im Studiengang BACS" ; </v>
      </c>
      <c r="E147" s="18" t="s">
        <v>700</v>
      </c>
      <c r="F147" s="18" t="s">
        <v>880</v>
      </c>
      <c r="I147" s="24" t="str">
        <f t="shared" si="7"/>
        <v>schema:value "de" .</v>
      </c>
      <c r="J147" t="str">
        <f t="shared" si="8"/>
        <v>module:SWQu module:progrSpecProp_Language module:Language_SWQu . module:Language_SWQu a schema:PropertyValue ; schema:identifier "Language" ; schema:name "Lehrsprache SWQu" ; schema:valueReference module:Language_BACS_SWQu . module:Language_BACS_SWQu a schema:PropertyValue ; schema:name "Lehrsprache SWQu im Studiengang BACS" ; schema:value "de" .</v>
      </c>
    </row>
    <row r="148" spans="1:10" x14ac:dyDescent="0.35">
      <c r="A148" s="11" t="s">
        <v>870</v>
      </c>
      <c r="B148" s="4" t="s">
        <v>100</v>
      </c>
      <c r="C148" s="25" t="s">
        <v>725</v>
      </c>
      <c r="D148" s="27" t="str">
        <f t="shared" si="6"/>
        <v xml:space="preserve">module:SWQu module:progrSpecProp_Language module:Language_SWQu . module:Language_SWQu a schema:PropertyValue ; schema:identifier "Language" ; schema:name "Lehrsprache SWQu" ; schema:valueReference module:Language_BMZK_SWQu . module:Language_BMZK_SWQu a schema:PropertyValue ; schema:name "Lehrsprache SWQu im Studiengang BMZK" ; </v>
      </c>
      <c r="E148" s="18" t="s">
        <v>701</v>
      </c>
      <c r="F148" s="18" t="s">
        <v>880</v>
      </c>
      <c r="I148" s="24" t="str">
        <f t="shared" si="7"/>
        <v>schema:value "de" .</v>
      </c>
      <c r="J148" t="str">
        <f t="shared" si="8"/>
        <v>module:SWQu module:progrSpecProp_Language module:Language_SWQu . module:Language_SWQu a schema:PropertyValue ; schema:identifier "Language" ; schema:name "Lehrsprache SWQu" ; schema:valueReference module:Language_BMZK_SWQu . module:Language_BMZK_SWQu a schema:PropertyValue ; schema:name "Lehrsprache SWQu im Studiengang BMZK" ; schema:value "de" .</v>
      </c>
    </row>
    <row r="149" spans="1:10" x14ac:dyDescent="0.35">
      <c r="A149" s="11" t="s">
        <v>871</v>
      </c>
      <c r="B149" s="4" t="s">
        <v>90</v>
      </c>
      <c r="C149" s="25" t="s">
        <v>725</v>
      </c>
      <c r="D149" s="27" t="str">
        <f t="shared" si="6"/>
        <v xml:space="preserve">module:SyEn module:progrSpecProp_Language module:Language_SyEn . module:Language_SyEn a schema:PropertyValue ; schema:identifier "Language" ; schema:name "Lehrsprache SyEn" ; schema:valueReference module:Language_BIFK_SyEn . module:Language_BIFK_SyEn a schema:PropertyValue ; schema:name "Lehrsprache SyEn im Studiengang BIFK" ; </v>
      </c>
      <c r="E149" s="18" t="s">
        <v>699</v>
      </c>
      <c r="F149" s="18" t="s">
        <v>880</v>
      </c>
      <c r="I149" s="24" t="str">
        <f t="shared" si="7"/>
        <v>schema:value "de" .</v>
      </c>
      <c r="J149" t="str">
        <f t="shared" si="8"/>
        <v>module:SyEn module:progrSpecProp_Language module:Language_SyEn . module:Language_SyEn a schema:PropertyValue ; schema:identifier "Language" ; schema:name "Lehrsprache SyEn" ; schema:valueReference module:Language_BIFK_SyEn . module:Language_BIFK_SyEn a schema:PropertyValue ; schema:name "Lehrsprache SyEn im Studiengang BIFK" ; schema:value "de" .</v>
      </c>
    </row>
    <row r="150" spans="1:10" x14ac:dyDescent="0.35">
      <c r="A150" s="11" t="s">
        <v>871</v>
      </c>
      <c r="B150" s="4" t="s">
        <v>90</v>
      </c>
      <c r="C150" s="25" t="s">
        <v>725</v>
      </c>
      <c r="D150" s="27" t="str">
        <f t="shared" si="6"/>
        <v xml:space="preserve">module:SyEn module:progrSpecProp_Language module:Language_SyEn . module:Language_SyEn a schema:PropertyValue ; schema:identifier "Language" ; schema:name "Lehrsprache SyEn" ; schema:valueReference module:Language_BACS_SyEn . module:Language_BACS_SyEn a schema:PropertyValue ; schema:name "Lehrsprache SyEn im Studiengang BACS" ; </v>
      </c>
      <c r="E150" s="18" t="s">
        <v>700</v>
      </c>
      <c r="F150" s="18" t="s">
        <v>880</v>
      </c>
      <c r="I150" s="24" t="str">
        <f t="shared" si="7"/>
        <v>schema:value "de" .</v>
      </c>
      <c r="J150" t="str">
        <f t="shared" si="8"/>
        <v>module:SyEn module:progrSpecProp_Language module:Language_SyEn . module:Language_SyEn a schema:PropertyValue ; schema:identifier "Language" ; schema:name "Lehrsprache SyEn" ; schema:valueReference module:Language_BACS_SyEn . module:Language_BACS_SyEn a schema:PropertyValue ; schema:name "Lehrsprache SyEn im Studiengang BACS" ; schema:value "de" .</v>
      </c>
    </row>
    <row r="151" spans="1:10" x14ac:dyDescent="0.35">
      <c r="A151" s="11" t="s">
        <v>872</v>
      </c>
      <c r="B151" s="4" t="s">
        <v>78</v>
      </c>
      <c r="C151" s="25" t="s">
        <v>725</v>
      </c>
      <c r="D151" s="27" t="str">
        <f t="shared" si="6"/>
        <v xml:space="preserve">module:WBSM module:progrSpecProp_Language module:Language_WBSM . module:Language_WBSM a schema:PropertyValue ; schema:identifier "Language" ; schema:name "Lehrsprache WBSM" ; schema:valueReference module:Language_BIFK_WBSM . module:Language_BIFK_WBSM a schema:PropertyValue ; schema:name "Lehrsprache WBSM im Studiengang BIFK" ; </v>
      </c>
      <c r="E151" s="18" t="s">
        <v>699</v>
      </c>
      <c r="F151" s="18" t="s">
        <v>880</v>
      </c>
      <c r="I151" s="24" t="str">
        <f t="shared" si="7"/>
        <v>schema:value "de" .</v>
      </c>
      <c r="J151" t="str">
        <f t="shared" si="8"/>
        <v>module:WBSM module:progrSpecProp_Language module:Language_WBSM . module:Language_WBSM a schema:PropertyValue ; schema:identifier "Language" ; schema:name "Lehrsprache WBSM" ; schema:valueReference module:Language_BIFK_WBSM . module:Language_BIFK_WBSM a schema:PropertyValue ; schema:name "Lehrsprache WBSM im Studiengang BIFK" ; schema:value "de" .</v>
      </c>
    </row>
    <row r="152" spans="1:10" x14ac:dyDescent="0.35">
      <c r="A152" s="11" t="s">
        <v>872</v>
      </c>
      <c r="B152" s="4" t="s">
        <v>78</v>
      </c>
      <c r="C152" s="25" t="s">
        <v>725</v>
      </c>
      <c r="D152" s="27" t="str">
        <f t="shared" si="6"/>
        <v xml:space="preserve">module:WBSM module:progrSpecProp_Language module:Language_WBSM . module:Language_WBSM a schema:PropertyValue ; schema:identifier "Language" ; schema:name "Lehrsprache WBSM" ; schema:valueReference module:Language_BMZK_WBSM . module:Language_BMZK_WBSM a schema:PropertyValue ; schema:name "Lehrsprache WBSM im Studiengang BMZK" ; </v>
      </c>
      <c r="E152" s="18" t="s">
        <v>701</v>
      </c>
      <c r="F152" s="18" t="s">
        <v>880</v>
      </c>
      <c r="I152" s="24" t="str">
        <f t="shared" si="7"/>
        <v>schema:value "de" .</v>
      </c>
      <c r="J152" t="str">
        <f t="shared" si="8"/>
        <v>module:WBSM module:progrSpecProp_Language module:Language_WBSM . module:Language_WBSM a schema:PropertyValue ; schema:identifier "Language" ; schema:name "Lehrsprache WBSM" ; schema:valueReference module:Language_BMZK_WBSM . module:Language_BMZK_WBSM a schema:PropertyValue ; schema:name "Lehrsprache WBSM im Studiengang BMZK" ; schema:value "de" .</v>
      </c>
    </row>
    <row r="153" spans="1:10" x14ac:dyDescent="0.35">
      <c r="A153" s="11" t="s">
        <v>873</v>
      </c>
      <c r="B153" s="4" t="s">
        <v>68</v>
      </c>
      <c r="C153" s="25" t="s">
        <v>725</v>
      </c>
      <c r="D153" s="27" t="str">
        <f t="shared" si="6"/>
        <v xml:space="preserve">module:SG1B module:progrSpecProp_Language module:Language_SG1B . module:Language_SG1B a schema:PropertyValue ; schema:identifier "Language" ; schema:name "Lehrsprache SG1B" ; schema:valueReference module:Language_BIFK_SG1B . module:Language_BIFK_SG1B a schema:PropertyValue ; schema:name "Lehrsprache SG1B im Studiengang BIFK" ; </v>
      </c>
      <c r="E153" s="18" t="s">
        <v>699</v>
      </c>
      <c r="F153" s="18" t="s">
        <v>880</v>
      </c>
      <c r="I153" s="24" t="str">
        <f t="shared" si="7"/>
        <v>schema:value "de" .</v>
      </c>
      <c r="J153" t="str">
        <f t="shared" si="8"/>
        <v>module:SG1B module:progrSpecProp_Language module:Language_SG1B . module:Language_SG1B a schema:PropertyValue ; schema:identifier "Language" ; schema:name "Lehrsprache SG1B" ; schema:valueReference module:Language_BIFK_SG1B . module:Language_BIFK_SG1B a schema:PropertyValue ; schema:name "Lehrsprache SG1B im Studiengang BIFK" ; schema:value "de" .</v>
      </c>
    </row>
    <row r="154" spans="1:10" x14ac:dyDescent="0.35">
      <c r="A154" s="11" t="s">
        <v>873</v>
      </c>
      <c r="B154" s="4" t="s">
        <v>68</v>
      </c>
      <c r="C154" s="25" t="s">
        <v>725</v>
      </c>
      <c r="D154" s="27" t="str">
        <f t="shared" si="6"/>
        <v xml:space="preserve">module:SG1B module:progrSpecProp_Language module:Language_SG1B . module:Language_SG1B a schema:PropertyValue ; schema:identifier "Language" ; schema:name "Lehrsprache SG1B" ; schema:valueReference module:Language_BACS_SG1B . module:Language_BACS_SG1B a schema:PropertyValue ; schema:name "Lehrsprache SG1B im Studiengang BACS" ; </v>
      </c>
      <c r="E154" s="18" t="s">
        <v>700</v>
      </c>
      <c r="F154" s="18" t="s">
        <v>880</v>
      </c>
      <c r="I154" s="24" t="str">
        <f t="shared" si="7"/>
        <v>schema:value "de" .</v>
      </c>
      <c r="J154" t="str">
        <f t="shared" si="8"/>
        <v>module:SG1B module:progrSpecProp_Language module:Language_SG1B . module:Language_SG1B a schema:PropertyValue ; schema:identifier "Language" ; schema:name "Lehrsprache SG1B" ; schema:valueReference module:Language_BACS_SG1B . module:Language_BACS_SG1B a schema:PropertyValue ; schema:name "Lehrsprache SG1B im Studiengang BACS" ; schema:value "de" .</v>
      </c>
    </row>
    <row r="155" spans="1:10" x14ac:dyDescent="0.35">
      <c r="A155" s="11" t="s">
        <v>874</v>
      </c>
      <c r="B155" s="4" t="s">
        <v>56</v>
      </c>
      <c r="C155" s="25" t="s">
        <v>725</v>
      </c>
      <c r="D155" s="27" t="str">
        <f t="shared" si="6"/>
        <v xml:space="preserve">module:SG2I module:progrSpecProp_Language module:Language_SG2I . module:Language_SG2I a schema:PropertyValue ; schema:identifier "Language" ; schema:name "Lehrsprache SG2I" ; schema:valueReference module:Language_BIFK_SG2I . module:Language_BIFK_SG2I a schema:PropertyValue ; schema:name "Lehrsprache SG2I im Studiengang BIFK" ; </v>
      </c>
      <c r="E155" s="18" t="s">
        <v>699</v>
      </c>
      <c r="F155" s="18" t="s">
        <v>880</v>
      </c>
      <c r="I155" s="24" t="str">
        <f t="shared" si="7"/>
        <v>schema:value "de" .</v>
      </c>
      <c r="J155" t="str">
        <f t="shared" si="8"/>
        <v>module:SG2I module:progrSpecProp_Language module:Language_SG2I . module:Language_SG2I a schema:PropertyValue ; schema:identifier "Language" ; schema:name "Lehrsprache SG2I" ; schema:valueReference module:Language_BIFK_SG2I . module:Language_BIFK_SG2I a schema:PropertyValue ; schema:name "Lehrsprache SG2I im Studiengang BIFK" ; schema:value "de" .</v>
      </c>
    </row>
    <row r="156" spans="1:10" x14ac:dyDescent="0.35">
      <c r="A156" s="11" t="s">
        <v>874</v>
      </c>
      <c r="B156" s="4" t="s">
        <v>56</v>
      </c>
      <c r="C156" s="25" t="s">
        <v>725</v>
      </c>
      <c r="D156" s="27" t="str">
        <f t="shared" si="6"/>
        <v xml:space="preserve">module:SG2I module:progrSpecProp_Language module:Language_SG2I . module:Language_SG2I a schema:PropertyValue ; schema:identifier "Language" ; schema:name "Lehrsprache SG2I" ; schema:valueReference module:Language_BACS_SG2I . module:Language_BACS_SG2I a schema:PropertyValue ; schema:name "Lehrsprache SG2I im Studiengang BACS" ; </v>
      </c>
      <c r="E156" s="18" t="s">
        <v>700</v>
      </c>
      <c r="F156" s="18" t="s">
        <v>880</v>
      </c>
      <c r="I156" s="24" t="str">
        <f t="shared" si="7"/>
        <v>schema:value "de" .</v>
      </c>
      <c r="J156" t="str">
        <f t="shared" si="8"/>
        <v>module:SG2I module:progrSpecProp_Language module:Language_SG2I . module:Language_SG2I a schema:PropertyValue ; schema:identifier "Language" ; schema:name "Lehrsprache SG2I" ; schema:valueReference module:Language_BACS_SG2I . module:Language_BACS_SG2I a schema:PropertyValue ; schema:name "Lehrsprache SG2I im Studiengang BACS" ; schema:value "de" .</v>
      </c>
    </row>
    <row r="157" spans="1:10" x14ac:dyDescent="0.35">
      <c r="A157" s="11" t="s">
        <v>875</v>
      </c>
      <c r="B157" s="4" t="s">
        <v>47</v>
      </c>
      <c r="C157" s="25" t="s">
        <v>725</v>
      </c>
      <c r="D157" s="27" t="str">
        <f t="shared" si="6"/>
        <v xml:space="preserve">module:SG2R module:progrSpecProp_Language module:Language_SG2R . module:Language_SG2R a schema:PropertyValue ; schema:identifier "Language" ; schema:name "Lehrsprache SG2R" ; schema:valueReference module:Language_BIFK_SG2R . module:Language_BIFK_SG2R a schema:PropertyValue ; schema:name "Lehrsprache SG2R im Studiengang BIFK" ; </v>
      </c>
      <c r="E157" s="18" t="s">
        <v>699</v>
      </c>
      <c r="F157" s="18" t="s">
        <v>880</v>
      </c>
      <c r="I157" s="24" t="str">
        <f t="shared" si="7"/>
        <v>schema:value "de" .</v>
      </c>
      <c r="J157" t="str">
        <f t="shared" si="8"/>
        <v>module:SG2R module:progrSpecProp_Language module:Language_SG2R . module:Language_SG2R a schema:PropertyValue ; schema:identifier "Language" ; schema:name "Lehrsprache SG2R" ; schema:valueReference module:Language_BIFK_SG2R . module:Language_BIFK_SG2R a schema:PropertyValue ; schema:name "Lehrsprache SG2R im Studiengang BIFK" ; schema:value "de" .</v>
      </c>
    </row>
    <row r="158" spans="1:10" x14ac:dyDescent="0.35">
      <c r="A158" s="11" t="s">
        <v>875</v>
      </c>
      <c r="B158" s="4" t="s">
        <v>47</v>
      </c>
      <c r="C158" s="25" t="s">
        <v>725</v>
      </c>
      <c r="D158" s="27" t="str">
        <f t="shared" si="6"/>
        <v xml:space="preserve">module:SG2R module:progrSpecProp_Language module:Language_SG2R . module:Language_SG2R a schema:PropertyValue ; schema:identifier "Language" ; schema:name "Lehrsprache SG2R" ; schema:valueReference module:Language_BACS_SG2R . module:Language_BACS_SG2R a schema:PropertyValue ; schema:name "Lehrsprache SG2R im Studiengang BACS" ; </v>
      </c>
      <c r="E158" s="18" t="s">
        <v>700</v>
      </c>
      <c r="F158" s="18" t="s">
        <v>880</v>
      </c>
      <c r="I158" s="24" t="str">
        <f t="shared" si="7"/>
        <v>schema:value "de" .</v>
      </c>
      <c r="J158" t="str">
        <f t="shared" si="8"/>
        <v>module:SG2R module:progrSpecProp_Language module:Language_SG2R . module:Language_SG2R a schema:PropertyValue ; schema:identifier "Language" ; schema:name "Lehrsprache SG2R" ; schema:valueReference module:Language_BACS_SG2R . module:Language_BACS_SG2R a schema:PropertyValue ; schema:name "Lehrsprache SG2R im Studiengang BACS" ; schema:value "de" .</v>
      </c>
    </row>
    <row r="159" spans="1:10" x14ac:dyDescent="0.35">
      <c r="A159" s="11" t="s">
        <v>876</v>
      </c>
      <c r="B159" s="4" t="s">
        <v>35</v>
      </c>
      <c r="C159" s="25" t="s">
        <v>725</v>
      </c>
      <c r="D159" s="27" t="str">
        <f t="shared" si="6"/>
        <v xml:space="preserve">module:BPPr module:progrSpecProp_Language module:Language_BPPr . module:Language_BPPr a schema:PropertyValue ; schema:identifier "Language" ; schema:name "Lehrsprache BPPr" ; schema:valueReference module:Language_BIFK_BPPr . module:Language_BIFK_BPPr a schema:PropertyValue ; schema:name "Lehrsprache BPPr im Studiengang BIFK" ; </v>
      </c>
      <c r="E159" s="18" t="s">
        <v>699</v>
      </c>
      <c r="F159" s="18" t="s">
        <v>880</v>
      </c>
      <c r="I159" s="24" t="str">
        <f t="shared" si="7"/>
        <v>schema:value "de" .</v>
      </c>
      <c r="J159" t="str">
        <f t="shared" si="8"/>
        <v>module:BPPr module:progrSpecProp_Language module:Language_BPPr . module:Language_BPPr a schema:PropertyValue ; schema:identifier "Language" ; schema:name "Lehrsprache BPPr" ; schema:valueReference module:Language_BIFK_BPPr . module:Language_BIFK_BPPr a schema:PropertyValue ; schema:name "Lehrsprache BPPr im Studiengang BIFK" ; schema:value "de" .</v>
      </c>
    </row>
    <row r="160" spans="1:10" x14ac:dyDescent="0.35">
      <c r="A160" s="11" t="s">
        <v>876</v>
      </c>
      <c r="B160" s="4" t="s">
        <v>35</v>
      </c>
      <c r="C160" s="25" t="s">
        <v>725</v>
      </c>
      <c r="D160" s="27" t="str">
        <f t="shared" si="6"/>
        <v xml:space="preserve">module:BPPr module:progrSpecProp_Language module:Language_BPPr . module:Language_BPPr a schema:PropertyValue ; schema:identifier "Language" ; schema:name "Lehrsprache BPPr" ; schema:valueReference module:Language_BACS_BPPr . module:Language_BACS_BPPr a schema:PropertyValue ; schema:name "Lehrsprache BPPr im Studiengang BACS" ; </v>
      </c>
      <c r="E160" s="18" t="s">
        <v>700</v>
      </c>
      <c r="F160" s="18" t="s">
        <v>880</v>
      </c>
      <c r="I160" s="24" t="str">
        <f t="shared" si="7"/>
        <v>schema:value "de" .</v>
      </c>
      <c r="J160" t="str">
        <f t="shared" si="8"/>
        <v>module:BPPr module:progrSpecProp_Language module:Language_BPPr . module:Language_BPPr a schema:PropertyValue ; schema:identifier "Language" ; schema:name "Lehrsprache BPPr" ; schema:valueReference module:Language_BACS_BPPr . module:Language_BACS_BPPr a schema:PropertyValue ; schema:name "Lehrsprache BPPr im Studiengang BACS" ; schema:value "de" .</v>
      </c>
    </row>
    <row r="161" spans="1:10" x14ac:dyDescent="0.35">
      <c r="A161" s="11" t="s">
        <v>876</v>
      </c>
      <c r="B161" s="4" t="s">
        <v>35</v>
      </c>
      <c r="C161" s="25" t="s">
        <v>725</v>
      </c>
      <c r="D161" s="27" t="str">
        <f t="shared" si="6"/>
        <v xml:space="preserve">module:BPPr module:progrSpecProp_Language module:Language_BPPr . module:Language_BPPr a schema:PropertyValue ; schema:identifier "Language" ; schema:name "Lehrsprache BPPr" ; schema:valueReference module:Language_BMZK_BPPr . module:Language_BMZK_BPPr a schema:PropertyValue ; schema:name "Lehrsprache BPPr im Studiengang BMZK" ; </v>
      </c>
      <c r="E161" s="18" t="s">
        <v>701</v>
      </c>
      <c r="F161" s="18" t="s">
        <v>880</v>
      </c>
      <c r="I161" s="24" t="str">
        <f t="shared" si="7"/>
        <v>schema:value "de" .</v>
      </c>
      <c r="J161" t="str">
        <f t="shared" si="8"/>
        <v>module:BPPr module:progrSpecProp_Language module:Language_BPPr . module:Language_BPPr a schema:PropertyValue ; schema:identifier "Language" ; schema:name "Lehrsprache BPPr" ; schema:valueReference module:Language_BMZK_BPPr . module:Language_BMZK_BPPr a schema:PropertyValue ; schema:name "Lehrsprache BPPr im Studiengang BMZK" ; schema:value "de" .</v>
      </c>
    </row>
    <row r="162" spans="1:10" x14ac:dyDescent="0.35">
      <c r="A162" s="11" t="s">
        <v>877</v>
      </c>
      <c r="B162" s="4" t="s">
        <v>24</v>
      </c>
      <c r="C162" s="25" t="s">
        <v>725</v>
      </c>
      <c r="D162" s="27" t="str">
        <f t="shared" si="6"/>
        <v xml:space="preserve">module:BaSe module:progrSpecProp_Language module:Language_BaSe . module:Language_BaSe a schema:PropertyValue ; schema:identifier "Language" ; schema:name "Lehrsprache BaSe" ; schema:valueReference module:Language_BIFK_BaSe . module:Language_BIFK_BaSe a schema:PropertyValue ; schema:name "Lehrsprache BaSe im Studiengang BIFK" ; </v>
      </c>
      <c r="E162" s="18" t="s">
        <v>699</v>
      </c>
      <c r="F162" s="18" t="s">
        <v>880</v>
      </c>
      <c r="I162" s="24" t="str">
        <f t="shared" si="7"/>
        <v>schema:value "de" .</v>
      </c>
      <c r="J162" t="str">
        <f t="shared" si="8"/>
        <v>module:BaSe module:progrSpecProp_Language module:Language_BaSe . module:Language_BaSe a schema:PropertyValue ; schema:identifier "Language" ; schema:name "Lehrsprache BaSe" ; schema:valueReference module:Language_BIFK_BaSe . module:Language_BIFK_BaSe a schema:PropertyValue ; schema:name "Lehrsprache BaSe im Studiengang BIFK" ; schema:value "de" .</v>
      </c>
    </row>
    <row r="163" spans="1:10" x14ac:dyDescent="0.35">
      <c r="A163" s="11" t="s">
        <v>877</v>
      </c>
      <c r="B163" s="4" t="s">
        <v>24</v>
      </c>
      <c r="C163" s="25" t="s">
        <v>725</v>
      </c>
      <c r="D163" s="27" t="str">
        <f t="shared" si="6"/>
        <v xml:space="preserve">module:BaSe module:progrSpecProp_Language module:Language_BaSe . module:Language_BaSe a schema:PropertyValue ; schema:identifier "Language" ; schema:name "Lehrsprache BaSe" ; schema:valueReference module:Language_BACS_BaSe . module:Language_BACS_BaSe a schema:PropertyValue ; schema:name "Lehrsprache BaSe im Studiengang BACS" ; </v>
      </c>
      <c r="E163" s="18" t="s">
        <v>700</v>
      </c>
      <c r="F163" s="18" t="s">
        <v>880</v>
      </c>
      <c r="I163" s="24" t="str">
        <f t="shared" si="7"/>
        <v>schema:value "de" .</v>
      </c>
      <c r="J163" t="str">
        <f t="shared" si="8"/>
        <v>module:BaSe module:progrSpecProp_Language module:Language_BaSe . module:Language_BaSe a schema:PropertyValue ; schema:identifier "Language" ; schema:name "Lehrsprache BaSe" ; schema:valueReference module:Language_BACS_BaSe . module:Language_BACS_BaSe a schema:PropertyValue ; schema:name "Lehrsprache BaSe im Studiengang BACS" ; schema:value "de" .</v>
      </c>
    </row>
    <row r="164" spans="1:10" x14ac:dyDescent="0.35">
      <c r="A164" s="11" t="s">
        <v>877</v>
      </c>
      <c r="B164" s="4" t="s">
        <v>24</v>
      </c>
      <c r="C164" s="25" t="s">
        <v>725</v>
      </c>
      <c r="D164" s="27" t="str">
        <f t="shared" si="6"/>
        <v xml:space="preserve">module:BaSe module:progrSpecProp_Language module:Language_BaSe . module:Language_BaSe a schema:PropertyValue ; schema:identifier "Language" ; schema:name "Lehrsprache BaSe" ; schema:valueReference module:Language_BMZK_BaSe . module:Language_BMZK_BaSe a schema:PropertyValue ; schema:name "Lehrsprache BaSe im Studiengang BMZK" ; </v>
      </c>
      <c r="E164" s="18" t="s">
        <v>701</v>
      </c>
      <c r="F164" s="18" t="s">
        <v>880</v>
      </c>
      <c r="I164" s="24" t="str">
        <f t="shared" si="7"/>
        <v>schema:value "de" .</v>
      </c>
      <c r="J164" t="str">
        <f t="shared" si="8"/>
        <v>module:BaSe module:progrSpecProp_Language module:Language_BaSe . module:Language_BaSe a schema:PropertyValue ; schema:identifier "Language" ; schema:name "Lehrsprache BaSe" ; schema:valueReference module:Language_BMZK_BaSe . module:Language_BMZK_BaSe a schema:PropertyValue ; schema:name "Lehrsprache BaSe im Studiengang BMZK" ; schema:value "de" .</v>
      </c>
    </row>
    <row r="165" spans="1:10" x14ac:dyDescent="0.35">
      <c r="A165" s="11" t="s">
        <v>878</v>
      </c>
      <c r="B165" s="4" t="s">
        <v>11</v>
      </c>
      <c r="C165" s="25" t="s">
        <v>725</v>
      </c>
      <c r="D165" s="27" t="str">
        <f t="shared" si="6"/>
        <v xml:space="preserve">module:BaAr module:progrSpecProp_Language module:Language_BaAr . module:Language_BaAr a schema:PropertyValue ; schema:identifier "Language" ; schema:name "Lehrsprache BaAr" ; schema:valueReference module:Language_BIFK_BaAr . module:Language_BIFK_BaAr a schema:PropertyValue ; schema:name "Lehrsprache BaAr im Studiengang BIFK" ; </v>
      </c>
      <c r="E165" s="18" t="s">
        <v>699</v>
      </c>
      <c r="F165" s="18" t="s">
        <v>880</v>
      </c>
      <c r="G165" s="18" t="s">
        <v>881</v>
      </c>
      <c r="H165" t="s">
        <v>883</v>
      </c>
      <c r="I165" s="24" t="str">
        <f t="shared" si="7"/>
        <v>schema:value "de" , "en" , "auf Antrag in weiteren Sprachen " .</v>
      </c>
      <c r="J165" t="str">
        <f t="shared" si="8"/>
        <v>module:BaAr module:progrSpecProp_Language module:Language_BaAr . module:Language_BaAr a schema:PropertyValue ; schema:identifier "Language" ; schema:name "Lehrsprache BaAr" ; schema:valueReference module:Language_BIFK_BaAr . module:Language_BIFK_BaAr a schema:PropertyValue ; schema:name "Lehrsprache BaAr im Studiengang BIFK" ; schema:value "de" , "en" , "auf Antrag in weiteren Sprachen " .</v>
      </c>
    </row>
    <row r="166" spans="1:10" x14ac:dyDescent="0.35">
      <c r="A166" s="11" t="s">
        <v>878</v>
      </c>
      <c r="B166" s="4" t="s">
        <v>11</v>
      </c>
      <c r="C166" s="25" t="s">
        <v>725</v>
      </c>
      <c r="D166" s="27" t="str">
        <f t="shared" si="6"/>
        <v xml:space="preserve">module:BaAr module:progrSpecProp_Language module:Language_BaAr . module:Language_BaAr a schema:PropertyValue ; schema:identifier "Language" ; schema:name "Lehrsprache BaAr" ; schema:valueReference module:Language_BACS_BaAr . module:Language_BACS_BaAr a schema:PropertyValue ; schema:name "Lehrsprache BaAr im Studiengang BACS" ; </v>
      </c>
      <c r="E166" s="18" t="s">
        <v>700</v>
      </c>
      <c r="F166" s="18" t="s">
        <v>880</v>
      </c>
      <c r="G166" s="18" t="s">
        <v>881</v>
      </c>
      <c r="H166" t="s">
        <v>883</v>
      </c>
      <c r="I166" s="24" t="str">
        <f t="shared" si="7"/>
        <v>schema:value "de" , "en" , "auf Antrag in weiteren Sprachen " .</v>
      </c>
      <c r="J166" t="str">
        <f t="shared" si="8"/>
        <v>module:BaAr module:progrSpecProp_Language module:Language_BaAr . module:Language_BaAr a schema:PropertyValue ; schema:identifier "Language" ; schema:name "Lehrsprache BaAr" ; schema:valueReference module:Language_BACS_BaAr . module:Language_BACS_BaAr a schema:PropertyValue ; schema:name "Lehrsprache BaAr im Studiengang BACS" ; schema:value "de" , "en" , "auf Antrag in weiteren Sprachen " .</v>
      </c>
    </row>
    <row r="167" spans="1:10" x14ac:dyDescent="0.35">
      <c r="A167" s="11" t="s">
        <v>878</v>
      </c>
      <c r="B167" s="4" t="s">
        <v>11</v>
      </c>
      <c r="C167" s="25" t="s">
        <v>725</v>
      </c>
      <c r="D167" s="27" t="str">
        <f t="shared" si="6"/>
        <v xml:space="preserve">module:BaAr module:progrSpecProp_Language module:Language_BaAr . module:Language_BaAr a schema:PropertyValue ; schema:identifier "Language" ; schema:name "Lehrsprache BaAr" ; schema:valueReference module:Language_BMZK_BaAr . module:Language_BMZK_BaAr a schema:PropertyValue ; schema:name "Lehrsprache BaAr im Studiengang BMZK" ; </v>
      </c>
      <c r="E167" s="18" t="s">
        <v>701</v>
      </c>
      <c r="F167" s="18" t="s">
        <v>880</v>
      </c>
      <c r="G167" s="18" t="s">
        <v>881</v>
      </c>
      <c r="H167" t="s">
        <v>883</v>
      </c>
      <c r="I167" s="24" t="str">
        <f t="shared" si="7"/>
        <v>schema:value "de" , "en" , "auf Antrag in weiteren Sprachen " .</v>
      </c>
      <c r="J167" t="str">
        <f t="shared" si="8"/>
        <v>module:BaAr module:progrSpecProp_Language module:Language_BaAr . module:Language_BaAr a schema:PropertyValue ; schema:identifier "Language" ; schema:name "Lehrsprache BaAr" ; schema:valueReference module:Language_BMZK_BaAr . module:Language_BMZK_BaAr a schema:PropertyValue ; schema:name "Lehrsprache BaAr im Studiengang BMZK" ; schema:value "de" , "en" , "auf Antrag in weiteren Sprachen " .</v>
      </c>
    </row>
  </sheetData>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AF11-8235-4179-A498-E6A1CBFFDAB9}">
  <dimension ref="A1:R167"/>
  <sheetViews>
    <sheetView topLeftCell="A46" workbookViewId="0">
      <selection activeCell="R2" sqref="R2:R73"/>
    </sheetView>
  </sheetViews>
  <sheetFormatPr baseColWidth="10" defaultRowHeight="14.5" x14ac:dyDescent="0.35"/>
  <cols>
    <col min="1" max="1" width="12.1796875" style="4" customWidth="1"/>
    <col min="3" max="3" width="5.7265625" style="18" customWidth="1"/>
    <col min="4" max="4" width="27.81640625" style="16" bestFit="1" customWidth="1"/>
    <col min="5" max="5" width="6.81640625" style="18" customWidth="1"/>
    <col min="6" max="6" width="28.7265625" hidden="1" customWidth="1"/>
    <col min="7" max="7" width="14.36328125" customWidth="1"/>
    <col min="8" max="8" width="5.54296875" bestFit="1" customWidth="1"/>
    <col min="9" max="9" width="25.08984375" hidden="1" customWidth="1"/>
    <col min="10" max="10" width="17.7265625" customWidth="1"/>
    <col min="11" max="11" width="5.54296875" bestFit="1" customWidth="1"/>
    <col min="12" max="12" width="30.81640625" hidden="1" customWidth="1"/>
    <col min="13" max="13" width="23.36328125" customWidth="1"/>
    <col min="14" max="14" width="41.08984375" style="3" customWidth="1"/>
    <col min="15" max="15" width="24.36328125" bestFit="1" customWidth="1"/>
    <col min="16" max="16" width="29.453125" customWidth="1"/>
    <col min="17" max="17" width="5.7265625" customWidth="1"/>
    <col min="18" max="18" width="66.08984375" customWidth="1"/>
  </cols>
  <sheetData>
    <row r="1" spans="1:18" x14ac:dyDescent="0.35">
      <c r="A1" s="10" t="s">
        <v>694</v>
      </c>
      <c r="B1" s="10" t="s">
        <v>693</v>
      </c>
      <c r="C1" s="12" t="s">
        <v>725</v>
      </c>
      <c r="D1" s="29" t="s">
        <v>892</v>
      </c>
      <c r="E1" s="19" t="s">
        <v>601</v>
      </c>
      <c r="F1" s="10"/>
      <c r="G1" s="30"/>
      <c r="H1" s="10"/>
      <c r="I1" s="10"/>
      <c r="J1" s="30"/>
      <c r="K1" s="10"/>
      <c r="L1" s="10"/>
      <c r="M1" s="30"/>
      <c r="N1" s="21" t="s">
        <v>893</v>
      </c>
      <c r="O1" s="10" t="s">
        <v>891</v>
      </c>
      <c r="P1" s="20" t="s">
        <v>894</v>
      </c>
      <c r="Q1" t="s">
        <v>895</v>
      </c>
      <c r="R1" s="31" t="s">
        <v>896</v>
      </c>
    </row>
    <row r="2" spans="1:18" x14ac:dyDescent="0.35">
      <c r="A2" s="11" t="str">
        <f>_xlfn.CONCAT("module:",B2)</f>
        <v>module:MIK1</v>
      </c>
      <c r="B2" s="4" t="s">
        <v>486</v>
      </c>
      <c r="C2" s="25" t="s">
        <v>725</v>
      </c>
      <c r="D2" s="28" t="str">
        <f>_xlfn.CONCAT(A2," module:progrSpecProp_ModuleType module:ModuleType_",B2," . ","module:ModuleType_",B2," a schema:PropertyValue ; schema:identifier ",C2,"ModuleType",C2," ; schema:name ",C2,"Modultyp ",B2,C2," ; schema:valueReference ")</f>
        <v xml:space="preserve">module:MIK1 module:progrSpecProp_ModuleType module:ModuleType_MIK1 . module:ModuleType_MIK1 a schema:PropertyValue ; schema:identifier "ModuleType" ; schema:name "Modultyp MIK1" ; schema:valueReference </v>
      </c>
      <c r="E2" s="18" t="s">
        <v>699</v>
      </c>
      <c r="F2" t="str">
        <f>_xlfn.CONCAT("module:ModuleType_",E2,"_",B2," ")</f>
        <v xml:space="preserve">module:ModuleType_BIFK_MIK1 </v>
      </c>
      <c r="G2" t="str">
        <f>_xlfn.CONCAT(" module:ModuleType_",E2,"_",$B2," a schema:PropertyValue ; schema:name ",$C2,"Modultyp ",$B2," im Studiengang ",E2,$C2," ; schema:value ",$C2,$O2,$C2," .")</f>
        <v xml:space="preserve"> module:ModuleType_BIFK_MIK1 a schema:PropertyValue ; schema:name "Modultyp MIK1 im Studiengang BIFK" ; schema:value "Pflichtmodul" .</v>
      </c>
      <c r="H2" t="s">
        <v>700</v>
      </c>
      <c r="I2" t="str">
        <f>IF(H2="",".",_xlfn.CONCAT(", module:ModuleType_",H2,"_",$B2," "))</f>
        <v xml:space="preserve">, module:ModuleType_BACS_MIK1 </v>
      </c>
      <c r="J2" t="str">
        <f>IF(H2&lt;&gt;"",_xlfn.CONCAT(" module:ModuleType_",H2,"_",$B2," a schema:PropertyValue ; schema:name ",$C2,"Modultyp ",$B2," im Studiengang ",H2,$C2," ; schema:value ",$C2,$O2,$C2," ."),"")</f>
        <v xml:space="preserve"> module:ModuleType_BACS_MIK1 a schema:PropertyValue ; schema:name "Modultyp MIK1 im Studiengang BACS" ; schema:value "Pflichtmodul" .</v>
      </c>
      <c r="K2" t="s">
        <v>701</v>
      </c>
      <c r="L2" t="str">
        <f>IF(H2="","",IF(K2="",".",_xlfn.CONCAT(", module:ModuleType_",K2,"_",$B2," .")))</f>
        <v>, module:ModuleType_BMZK_MIK1 .</v>
      </c>
      <c r="M2" t="str">
        <f>IF(K2&lt;&gt;"",_xlfn.CONCAT(" module:ModuleType_",K2,"_",$B2," a schema:PropertyValue ; schema:name ",$C2,"Modultyp ",$B2," im Studiengang ",K2,$C2," ; schema:value ",$C2,$O2,$C2," ."),"")</f>
        <v xml:space="preserve"> module:ModuleType_BMZK_MIK1 a schema:PropertyValue ; schema:name "Modultyp MIK1 im Studiengang BMZK" ; schema:value "Pflichtmodul" .</v>
      </c>
      <c r="N2" s="24" t="str">
        <f>_xlfn.CONCAT(F2,I2,L2)</f>
        <v>module:ModuleType_BIFK_MIK1 , module:ModuleType_BACS_MIK1 , module:ModuleType_BMZK_MIK1 .</v>
      </c>
      <c r="O2" t="s">
        <v>887</v>
      </c>
      <c r="P2" t="str">
        <f>_xlfn.CONCAT(G2,J2,M2)</f>
        <v xml:space="preserve"> module:ModuleType_BIFK_MIK1 a schema:PropertyValue ; schema:name "Modultyp MIK1 im Studiengang BIFK" ; schema:value "Pflichtmodul" . module:ModuleType_BACS_MIK1 a schema:PropertyValue ; schema:name "Modultyp MIK1 im Studiengang BACS" ; schema:value "Pflichtmodul" . module:ModuleType_BMZK_MIK1 a schema:PropertyValue ; schema:name "Modultyp MIK1 im Studiengang BMZK" ; schema:value "Pflichtmodul" .</v>
      </c>
      <c r="Q2" t="s">
        <v>895</v>
      </c>
      <c r="R2" t="str">
        <f>_xlfn.CONCAT(D2,N2,P2)</f>
        <v>module:MIK1 module:progrSpecProp_ModuleType module:ModuleType_MIK1 . module:ModuleType_MIK1 a schema:PropertyValue ; schema:identifier "ModuleType" ; schema:name "Modultyp MIK1" ; schema:valueReference module:ModuleType_BIFK_MIK1 , module:ModuleType_BACS_MIK1 , module:ModuleType_BMZK_MIK1 . module:ModuleType_BIFK_MIK1 a schema:PropertyValue ; schema:name "Modultyp MIK1 im Studiengang BIFK" ; schema:value "Pflichtmodul" . module:ModuleType_BACS_MIK1 a schema:PropertyValue ; schema:name "Modultyp MIK1 im Studiengang BACS" ; schema:value "Pflichtmodul" . module:ModuleType_BMZK_MIK1 a schema:PropertyValue ; schema:name "Modultyp MIK1 im Studiengang BMZK" ; schema:value "Pflichtmodul" .</v>
      </c>
    </row>
    <row r="3" spans="1:18" x14ac:dyDescent="0.35">
      <c r="A3" s="11" t="str">
        <f t="shared" ref="A3:A66" si="0">_xlfn.CONCAT("module:",B3)</f>
        <v>module:ADIK</v>
      </c>
      <c r="B3" s="4" t="s">
        <v>585</v>
      </c>
      <c r="C3" s="25" t="s">
        <v>725</v>
      </c>
      <c r="D3" s="28" t="str">
        <f t="shared" ref="D3:D66" si="1">_xlfn.CONCAT(A3," module:progrSpecProp_ModuleType module:ModuleType_",B3," . ","module:ModuleType_",B3," a schema:PropertyValue ; schema:identifier ",C3,"ModuleType",C3," ; schema:name ",C3,"Modultyp ",B3,C3," ; schema:valueReference ")</f>
        <v xml:space="preserve">module:ADIK module:progrSpecProp_ModuleType module:ModuleType_ADIK . module:ModuleType_ADIK a schema:PropertyValue ; schema:identifier "ModuleType" ; schema:name "Modultyp ADIK" ; schema:valueReference </v>
      </c>
      <c r="E3" s="18" t="s">
        <v>699</v>
      </c>
      <c r="F3" t="str">
        <f t="shared" ref="F3:F66" si="2">_xlfn.CONCAT("module:ModuleType_",E3,"_",B3," ")</f>
        <v xml:space="preserve">module:ModuleType_BIFK_ADIK </v>
      </c>
      <c r="G3" t="str">
        <f t="shared" ref="G3:G66" si="3">_xlfn.CONCAT(" module:ModuleType_",E3,"_",$B3," a schema:PropertyValue ; schema:name ",$C3,"Modultyp ",$B3," im Studiengang ",E3,$C3," ; schema:value ",$C3,$O3,$C3," .")</f>
        <v xml:space="preserve"> module:ModuleType_BIFK_ADIK a schema:PropertyValue ; schema:name "Modultyp ADIK im Studiengang BIFK" ; schema:value "Pflichtmodul" .</v>
      </c>
      <c r="H3" t="s">
        <v>700</v>
      </c>
      <c r="I3" t="str">
        <f t="shared" ref="I3:I66" si="4">IF(H3="",".",_xlfn.CONCAT(", module:ModuleType_",H3,"_",$B3," "))</f>
        <v xml:space="preserve">, module:ModuleType_BACS_ADIK </v>
      </c>
      <c r="J3" t="str">
        <f t="shared" ref="J3:J66" si="5">IF(H3&lt;&gt;"",_xlfn.CONCAT(" module:ModuleType_",H3,"_",$B3," a schema:PropertyValue ; schema:name ",$C3,"Modultyp ",$B3," im Studiengang ",H3,$C3," ; schema:value ",$C3,$O3,$C3," ."),"")</f>
        <v xml:space="preserve"> module:ModuleType_BACS_ADIK a schema:PropertyValue ; schema:name "Modultyp ADIK im Studiengang BACS" ; schema:value "Pflichtmodul" .</v>
      </c>
      <c r="K3" t="s">
        <v>701</v>
      </c>
      <c r="L3" t="str">
        <f t="shared" ref="L3:L66" si="6">IF(H3="","",IF(K3="",".",_xlfn.CONCAT(", module:ModuleType_",K3,"_",$B3," .")))</f>
        <v>, module:ModuleType_BMZK_ADIK .</v>
      </c>
      <c r="M3" t="str">
        <f t="shared" ref="M3:M66" si="7">IF(K3&lt;&gt;"",_xlfn.CONCAT(" module:ModuleType_",K3,"_",$B3," a schema:PropertyValue ; schema:name ",$C3,"Modultyp ",$B3," im Studiengang ",K3,$C3," ; schema:value ",$C3,$O3,$C3," ."),"")</f>
        <v xml:space="preserve"> module:ModuleType_BMZK_ADIK a schema:PropertyValue ; schema:name "Modultyp ADIK im Studiengang BMZK" ; schema:value "Pflichtmodul" .</v>
      </c>
      <c r="N3" s="24" t="str">
        <f t="shared" ref="N3:N66" si="8">_xlfn.CONCAT(F3,I3,L3)</f>
        <v>module:ModuleType_BIFK_ADIK , module:ModuleType_BACS_ADIK , module:ModuleType_BMZK_ADIK .</v>
      </c>
      <c r="O3" t="s">
        <v>887</v>
      </c>
      <c r="P3" t="str">
        <f t="shared" ref="P3:P66" si="9">_xlfn.CONCAT(G3,J3,M3)</f>
        <v xml:space="preserve"> module:ModuleType_BIFK_ADIK a schema:PropertyValue ; schema:name "Modultyp ADIK im Studiengang BIFK" ; schema:value "Pflichtmodul" . module:ModuleType_BACS_ADIK a schema:PropertyValue ; schema:name "Modultyp ADIK im Studiengang BACS" ; schema:value "Pflichtmodul" . module:ModuleType_BMZK_ADIK a schema:PropertyValue ; schema:name "Modultyp ADIK im Studiengang BMZK" ; schema:value "Pflichtmodul" .</v>
      </c>
      <c r="Q3" t="s">
        <v>895</v>
      </c>
      <c r="R3" t="str">
        <f t="shared" ref="R3:R66" si="10">_xlfn.CONCAT(D3,N3,P3)</f>
        <v>module:ADIK module:progrSpecProp_ModuleType module:ModuleType_ADIK . module:ModuleType_ADIK a schema:PropertyValue ; schema:identifier "ModuleType" ; schema:name "Modultyp ADIK" ; schema:valueReference module:ModuleType_BIFK_ADIK , module:ModuleType_BACS_ADIK , module:ModuleType_BMZK_ADIK . module:ModuleType_BIFK_ADIK a schema:PropertyValue ; schema:name "Modultyp ADIK im Studiengang BIFK" ; schema:value "Pflichtmodul" . module:ModuleType_BACS_ADIK a schema:PropertyValue ; schema:name "Modultyp ADIK im Studiengang BACS" ; schema:value "Pflichtmodul" . module:ModuleType_BMZK_ADIK a schema:PropertyValue ; schema:name "Modultyp ADIK im Studiengang BMZK" ; schema:value "Pflichtmodul" .</v>
      </c>
    </row>
    <row r="4" spans="1:18" x14ac:dyDescent="0.35">
      <c r="A4" s="11" t="str">
        <f t="shared" si="0"/>
        <v>module:InLo</v>
      </c>
      <c r="B4" s="4" t="s">
        <v>578</v>
      </c>
      <c r="C4" s="25" t="s">
        <v>725</v>
      </c>
      <c r="D4" s="28" t="str">
        <f t="shared" si="1"/>
        <v xml:space="preserve">module:InLo module:progrSpecProp_ModuleType module:ModuleType_InLo . module:ModuleType_InLo a schema:PropertyValue ; schema:identifier "ModuleType" ; schema:name "Modultyp InLo" ; schema:valueReference </v>
      </c>
      <c r="E4" s="18" t="s">
        <v>699</v>
      </c>
      <c r="F4" t="str">
        <f t="shared" si="2"/>
        <v xml:space="preserve">module:ModuleType_BIFK_InLo </v>
      </c>
      <c r="G4" t="str">
        <f t="shared" si="3"/>
        <v xml:space="preserve"> module:ModuleType_BIFK_InLo a schema:PropertyValue ; schema:name "Modultyp InLo im Studiengang BIFK" ; schema:value "Pflichtmodul" .</v>
      </c>
      <c r="H4" t="s">
        <v>700</v>
      </c>
      <c r="I4" t="str">
        <f t="shared" si="4"/>
        <v xml:space="preserve">, module:ModuleType_BACS_InLo </v>
      </c>
      <c r="J4" t="str">
        <f t="shared" si="5"/>
        <v xml:space="preserve"> module:ModuleType_BACS_InLo a schema:PropertyValue ; schema:name "Modultyp InLo im Studiengang BACS" ; schema:value "Pflichtmodul" .</v>
      </c>
      <c r="K4" t="s">
        <v>701</v>
      </c>
      <c r="L4" t="str">
        <f t="shared" si="6"/>
        <v>, module:ModuleType_BMZK_InLo .</v>
      </c>
      <c r="M4" t="str">
        <f t="shared" si="7"/>
        <v xml:space="preserve"> module:ModuleType_BMZK_InLo a schema:PropertyValue ; schema:name "Modultyp InLo im Studiengang BMZK" ; schema:value "Pflichtmodul" .</v>
      </c>
      <c r="N4" s="24" t="str">
        <f t="shared" si="8"/>
        <v>module:ModuleType_BIFK_InLo , module:ModuleType_BACS_InLo , module:ModuleType_BMZK_InLo .</v>
      </c>
      <c r="O4" t="s">
        <v>887</v>
      </c>
      <c r="P4" t="str">
        <f t="shared" si="9"/>
        <v xml:space="preserve"> module:ModuleType_BIFK_InLo a schema:PropertyValue ; schema:name "Modultyp InLo im Studiengang BIFK" ; schema:value "Pflichtmodul" . module:ModuleType_BACS_InLo a schema:PropertyValue ; schema:name "Modultyp InLo im Studiengang BACS" ; schema:value "Pflichtmodul" . module:ModuleType_BMZK_InLo a schema:PropertyValue ; schema:name "Modultyp InLo im Studiengang BMZK" ; schema:value "Pflichtmodul" .</v>
      </c>
      <c r="Q4" t="s">
        <v>895</v>
      </c>
      <c r="R4" t="str">
        <f t="shared" si="10"/>
        <v>module:InLo module:progrSpecProp_ModuleType module:ModuleType_InLo . module:ModuleType_InLo a schema:PropertyValue ; schema:identifier "ModuleType" ; schema:name "Modultyp InLo" ; schema:valueReference module:ModuleType_BIFK_InLo , module:ModuleType_BACS_InLo , module:ModuleType_BMZK_InLo . module:ModuleType_BIFK_InLo a schema:PropertyValue ; schema:name "Modultyp InLo im Studiengang BIFK" ; schema:value "Pflichtmodul" . module:ModuleType_BACS_InLo a schema:PropertyValue ; schema:name "Modultyp InLo im Studiengang BACS" ; schema:value "Pflichtmodul" . module:ModuleType_BMZK_InLo a schema:PropertyValue ; schema:name "Modultyp InLo im Studiengang BMZK" ; schema:value "Pflichtmodul" .</v>
      </c>
    </row>
    <row r="5" spans="1:18" x14ac:dyDescent="0.35">
      <c r="A5" s="11" t="str">
        <f t="shared" si="0"/>
        <v>module:PIK1</v>
      </c>
      <c r="B5" s="4" t="s">
        <v>570</v>
      </c>
      <c r="C5" s="25" t="s">
        <v>725</v>
      </c>
      <c r="D5" s="28" t="str">
        <f t="shared" si="1"/>
        <v xml:space="preserve">module:PIK1 module:progrSpecProp_ModuleType module:ModuleType_PIK1 . module:ModuleType_PIK1 a schema:PropertyValue ; schema:identifier "ModuleType" ; schema:name "Modultyp PIK1" ; schema:valueReference </v>
      </c>
      <c r="E5" s="18" t="s">
        <v>699</v>
      </c>
      <c r="F5" t="str">
        <f t="shared" si="2"/>
        <v xml:space="preserve">module:ModuleType_BIFK_PIK1 </v>
      </c>
      <c r="G5" t="str">
        <f t="shared" si="3"/>
        <v xml:space="preserve"> module:ModuleType_BIFK_PIK1 a schema:PropertyValue ; schema:name "Modultyp PIK1 im Studiengang BIFK" ; schema:value "Pflichtmodul" .</v>
      </c>
      <c r="H5" t="s">
        <v>700</v>
      </c>
      <c r="I5" t="str">
        <f t="shared" si="4"/>
        <v xml:space="preserve">, module:ModuleType_BACS_PIK1 </v>
      </c>
      <c r="J5" t="str">
        <f t="shared" si="5"/>
        <v xml:space="preserve"> module:ModuleType_BACS_PIK1 a schema:PropertyValue ; schema:name "Modultyp PIK1 im Studiengang BACS" ; schema:value "Pflichtmodul" .</v>
      </c>
      <c r="K5" t="s">
        <v>701</v>
      </c>
      <c r="L5" t="str">
        <f t="shared" si="6"/>
        <v>, module:ModuleType_BMZK_PIK1 .</v>
      </c>
      <c r="M5" t="str">
        <f t="shared" si="7"/>
        <v xml:space="preserve"> module:ModuleType_BMZK_PIK1 a schema:PropertyValue ; schema:name "Modultyp PIK1 im Studiengang BMZK" ; schema:value "Pflichtmodul" .</v>
      </c>
      <c r="N5" s="24" t="str">
        <f t="shared" si="8"/>
        <v>module:ModuleType_BIFK_PIK1 , module:ModuleType_BACS_PIK1 , module:ModuleType_BMZK_PIK1 .</v>
      </c>
      <c r="O5" t="s">
        <v>887</v>
      </c>
      <c r="P5" t="str">
        <f t="shared" si="9"/>
        <v xml:space="preserve"> module:ModuleType_BIFK_PIK1 a schema:PropertyValue ; schema:name "Modultyp PIK1 im Studiengang BIFK" ; schema:value "Pflichtmodul" . module:ModuleType_BACS_PIK1 a schema:PropertyValue ; schema:name "Modultyp PIK1 im Studiengang BACS" ; schema:value "Pflichtmodul" . module:ModuleType_BMZK_PIK1 a schema:PropertyValue ; schema:name "Modultyp PIK1 im Studiengang BMZK" ; schema:value "Pflichtmodul" .</v>
      </c>
      <c r="Q5" t="s">
        <v>895</v>
      </c>
      <c r="R5" t="str">
        <f t="shared" si="10"/>
        <v>module:PIK1 module:progrSpecProp_ModuleType module:ModuleType_PIK1 . module:ModuleType_PIK1 a schema:PropertyValue ; schema:identifier "ModuleType" ; schema:name "Modultyp PIK1" ; schema:valueReference module:ModuleType_BIFK_PIK1 , module:ModuleType_BACS_PIK1 , module:ModuleType_BMZK_PIK1 . module:ModuleType_BIFK_PIK1 a schema:PropertyValue ; schema:name "Modultyp PIK1 im Studiengang BIFK" ; schema:value "Pflichtmodul" . module:ModuleType_BACS_PIK1 a schema:PropertyValue ; schema:name "Modultyp PIK1 im Studiengang BACS" ; schema:value "Pflichtmodul" . module:ModuleType_BMZK_PIK1 a schema:PropertyValue ; schema:name "Modultyp PIK1 im Studiengang BMZK" ; schema:value "Pflichtmodul" .</v>
      </c>
    </row>
    <row r="6" spans="1:18" x14ac:dyDescent="0.35">
      <c r="A6" s="11" t="str">
        <f t="shared" si="0"/>
        <v>module:TIMT</v>
      </c>
      <c r="B6" s="4" t="s">
        <v>564</v>
      </c>
      <c r="C6" s="25" t="s">
        <v>725</v>
      </c>
      <c r="D6" s="28" t="str">
        <f t="shared" si="1"/>
        <v xml:space="preserve">module:TIMT module:progrSpecProp_ModuleType module:ModuleType_TIMT . module:ModuleType_TIMT a schema:PropertyValue ; schema:identifier "ModuleType" ; schema:name "Modultyp TIMT" ; schema:valueReference </v>
      </c>
      <c r="E6" s="18" t="s">
        <v>699</v>
      </c>
      <c r="F6" t="str">
        <f t="shared" si="2"/>
        <v xml:space="preserve">module:ModuleType_BIFK_TIMT </v>
      </c>
      <c r="G6" t="str">
        <f t="shared" si="3"/>
        <v xml:space="preserve"> module:ModuleType_BIFK_TIMT a schema:PropertyValue ; schema:name "Modultyp TIMT im Studiengang BIFK" ; schema:value "Pflichtmodul" .</v>
      </c>
      <c r="H6" t="s">
        <v>700</v>
      </c>
      <c r="I6" t="str">
        <f t="shared" si="4"/>
        <v xml:space="preserve">, module:ModuleType_BACS_TIMT </v>
      </c>
      <c r="J6" t="str">
        <f t="shared" si="5"/>
        <v xml:space="preserve"> module:ModuleType_BACS_TIMT a schema:PropertyValue ; schema:name "Modultyp TIMT im Studiengang BACS" ; schema:value "Pflichtmodul" .</v>
      </c>
      <c r="L6" t="str">
        <f t="shared" si="6"/>
        <v>.</v>
      </c>
      <c r="M6" t="str">
        <f t="shared" si="7"/>
        <v/>
      </c>
      <c r="N6" s="24" t="str">
        <f t="shared" si="8"/>
        <v>module:ModuleType_BIFK_TIMT , module:ModuleType_BACS_TIMT .</v>
      </c>
      <c r="O6" t="s">
        <v>887</v>
      </c>
      <c r="P6" t="str">
        <f t="shared" si="9"/>
        <v xml:space="preserve"> module:ModuleType_BIFK_TIMT a schema:PropertyValue ; schema:name "Modultyp TIMT im Studiengang BIFK" ; schema:value "Pflichtmodul" . module:ModuleType_BACS_TIMT a schema:PropertyValue ; schema:name "Modultyp TIMT im Studiengang BACS" ; schema:value "Pflichtmodul" .</v>
      </c>
      <c r="Q6" t="s">
        <v>895</v>
      </c>
      <c r="R6" t="str">
        <f t="shared" si="10"/>
        <v>module:TIMT module:progrSpecProp_ModuleType module:ModuleType_TIMT . module:ModuleType_TIMT a schema:PropertyValue ; schema:identifier "ModuleType" ; schema:name "Modultyp TIMT" ; schema:valueReference module:ModuleType_BIFK_TIMT , module:ModuleType_BACS_TIMT . module:ModuleType_BIFK_TIMT a schema:PropertyValue ; schema:name "Modultyp TIMT im Studiengang BIFK" ; schema:value "Pflichtmodul" . module:ModuleType_BACS_TIMT a schema:PropertyValue ; schema:name "Modultyp TIMT im Studiengang BACS" ; schema:value "Pflichtmodul" .</v>
      </c>
    </row>
    <row r="7" spans="1:18" x14ac:dyDescent="0.35">
      <c r="A7" s="11" t="str">
        <f t="shared" si="0"/>
        <v>module:PSIK</v>
      </c>
      <c r="B7" s="4" t="s">
        <v>554</v>
      </c>
      <c r="C7" s="25" t="s">
        <v>725</v>
      </c>
      <c r="D7" s="28" t="str">
        <f t="shared" si="1"/>
        <v xml:space="preserve">module:PSIK module:progrSpecProp_ModuleType module:ModuleType_PSIK . module:ModuleType_PSIK a schema:PropertyValue ; schema:identifier "ModuleType" ; schema:name "Modultyp PSIK" ; schema:valueReference </v>
      </c>
      <c r="E7" s="18" t="s">
        <v>699</v>
      </c>
      <c r="F7" t="str">
        <f t="shared" si="2"/>
        <v xml:space="preserve">module:ModuleType_BIFK_PSIK </v>
      </c>
      <c r="G7" t="str">
        <f t="shared" si="3"/>
        <v xml:space="preserve"> module:ModuleType_BIFK_PSIK a schema:PropertyValue ; schema:name "Modultyp PSIK im Studiengang BIFK" ; schema:value "Pflichtmodul" .</v>
      </c>
      <c r="H7" t="s">
        <v>700</v>
      </c>
      <c r="I7" t="str">
        <f t="shared" si="4"/>
        <v xml:space="preserve">, module:ModuleType_BACS_PSIK </v>
      </c>
      <c r="J7" t="str">
        <f t="shared" si="5"/>
        <v xml:space="preserve"> module:ModuleType_BACS_PSIK a schema:PropertyValue ; schema:name "Modultyp PSIK im Studiengang BACS" ; schema:value "Pflichtmodul" .</v>
      </c>
      <c r="K7" t="s">
        <v>701</v>
      </c>
      <c r="L7" t="str">
        <f t="shared" si="6"/>
        <v>, module:ModuleType_BMZK_PSIK .</v>
      </c>
      <c r="M7" t="str">
        <f t="shared" si="7"/>
        <v xml:space="preserve"> module:ModuleType_BMZK_PSIK a schema:PropertyValue ; schema:name "Modultyp PSIK im Studiengang BMZK" ; schema:value "Pflichtmodul" .</v>
      </c>
      <c r="N7" s="24" t="str">
        <f t="shared" si="8"/>
        <v>module:ModuleType_BIFK_PSIK , module:ModuleType_BACS_PSIK , module:ModuleType_BMZK_PSIK .</v>
      </c>
      <c r="O7" t="s">
        <v>887</v>
      </c>
      <c r="P7" t="str">
        <f t="shared" si="9"/>
        <v xml:space="preserve"> module:ModuleType_BIFK_PSIK a schema:PropertyValue ; schema:name "Modultyp PSIK im Studiengang BIFK" ; schema:value "Pflichtmodul" . module:ModuleType_BACS_PSIK a schema:PropertyValue ; schema:name "Modultyp PSIK im Studiengang BACS" ; schema:value "Pflichtmodul" . module:ModuleType_BMZK_PSIK a schema:PropertyValue ; schema:name "Modultyp PSIK im Studiengang BMZK" ; schema:value "Pflichtmodul" .</v>
      </c>
      <c r="Q7" t="s">
        <v>895</v>
      </c>
      <c r="R7" t="str">
        <f t="shared" si="10"/>
        <v>module:PSIK module:progrSpecProp_ModuleType module:ModuleType_PSIK . module:ModuleType_PSIK a schema:PropertyValue ; schema:identifier "ModuleType" ; schema:name "Modultyp PSIK" ; schema:valueReference module:ModuleType_BIFK_PSIK , module:ModuleType_BACS_PSIK , module:ModuleType_BMZK_PSIK . module:ModuleType_BIFK_PSIK a schema:PropertyValue ; schema:name "Modultyp PSIK im Studiengang BIFK" ; schema:value "Pflichtmodul" . module:ModuleType_BACS_PSIK a schema:PropertyValue ; schema:name "Modultyp PSIK im Studiengang BACS" ; schema:value "Pflichtmodul" . module:ModuleType_BMZK_PSIK a schema:PropertyValue ; schema:name "Modultyp PSIK im Studiengang BMZK" ; schema:value "Pflichtmodul" .</v>
      </c>
    </row>
    <row r="8" spans="1:18" x14ac:dyDescent="0.35">
      <c r="A8" s="11" t="str">
        <f t="shared" si="0"/>
        <v>module:EnIK</v>
      </c>
      <c r="B8" s="4" t="s">
        <v>544</v>
      </c>
      <c r="C8" s="25" t="s">
        <v>725</v>
      </c>
      <c r="D8" s="28" t="str">
        <f t="shared" si="1"/>
        <v xml:space="preserve">module:EnIK module:progrSpecProp_ModuleType module:ModuleType_EnIK . module:ModuleType_EnIK a schema:PropertyValue ; schema:identifier "ModuleType" ; schema:name "Modultyp EnIK" ; schema:valueReference </v>
      </c>
      <c r="E8" s="18" t="s">
        <v>699</v>
      </c>
      <c r="F8" t="str">
        <f t="shared" si="2"/>
        <v xml:space="preserve">module:ModuleType_BIFK_EnIK </v>
      </c>
      <c r="G8" t="str">
        <f t="shared" si="3"/>
        <v xml:space="preserve"> module:ModuleType_BIFK_EnIK a schema:PropertyValue ; schema:name "Modultyp EnIK im Studiengang BIFK" ; schema:value "Pflichtmodul" .</v>
      </c>
      <c r="H8" t="s">
        <v>700</v>
      </c>
      <c r="I8" t="str">
        <f t="shared" si="4"/>
        <v xml:space="preserve">, module:ModuleType_BACS_EnIK </v>
      </c>
      <c r="J8" t="str">
        <f t="shared" si="5"/>
        <v xml:space="preserve"> module:ModuleType_BACS_EnIK a schema:PropertyValue ; schema:name "Modultyp EnIK im Studiengang BACS" ; schema:value "Pflichtmodul" .</v>
      </c>
      <c r="L8" t="str">
        <f t="shared" si="6"/>
        <v>.</v>
      </c>
      <c r="M8" t="str">
        <f t="shared" si="7"/>
        <v/>
      </c>
      <c r="N8" s="24" t="str">
        <f t="shared" si="8"/>
        <v>module:ModuleType_BIFK_EnIK , module:ModuleType_BACS_EnIK .</v>
      </c>
      <c r="O8" t="s">
        <v>887</v>
      </c>
      <c r="P8" t="str">
        <f t="shared" si="9"/>
        <v xml:space="preserve"> module:ModuleType_BIFK_EnIK a schema:PropertyValue ; schema:name "Modultyp EnIK im Studiengang BIFK" ; schema:value "Pflichtmodul" . module:ModuleType_BACS_EnIK a schema:PropertyValue ; schema:name "Modultyp EnIK im Studiengang BACS" ; schema:value "Pflichtmodul" .</v>
      </c>
      <c r="Q8" t="s">
        <v>895</v>
      </c>
      <c r="R8" t="str">
        <f t="shared" si="10"/>
        <v>module:EnIK module:progrSpecProp_ModuleType module:ModuleType_EnIK . module:ModuleType_EnIK a schema:PropertyValue ; schema:identifier "ModuleType" ; schema:name "Modultyp EnIK" ; schema:valueReference module:ModuleType_BIFK_EnIK , module:ModuleType_BACS_EnIK . module:ModuleType_BIFK_EnIK a schema:PropertyValue ; schema:name "Modultyp EnIK im Studiengang BIFK" ; schema:value "Pflichtmodul" . module:ModuleType_BACS_EnIK a schema:PropertyValue ; schema:name "Modultyp EnIK im Studiengang BACS" ; schema:value "Pflichtmodul" .</v>
      </c>
    </row>
    <row r="9" spans="1:18" x14ac:dyDescent="0.35">
      <c r="A9" s="11" t="str">
        <f t="shared" si="0"/>
        <v>module:MIK2</v>
      </c>
      <c r="B9" s="4" t="s">
        <v>530</v>
      </c>
      <c r="C9" s="25" t="s">
        <v>725</v>
      </c>
      <c r="D9" s="28" t="str">
        <f t="shared" si="1"/>
        <v xml:space="preserve">module:MIK2 module:progrSpecProp_ModuleType module:ModuleType_MIK2 . module:ModuleType_MIK2 a schema:PropertyValue ; schema:identifier "ModuleType" ; schema:name "Modultyp MIK2" ; schema:valueReference </v>
      </c>
      <c r="E9" s="18" t="s">
        <v>699</v>
      </c>
      <c r="F9" t="str">
        <f t="shared" si="2"/>
        <v xml:space="preserve">module:ModuleType_BIFK_MIK2 </v>
      </c>
      <c r="G9" t="str">
        <f t="shared" si="3"/>
        <v xml:space="preserve"> module:ModuleType_BIFK_MIK2 a schema:PropertyValue ; schema:name "Modultyp MIK2 im Studiengang BIFK" ; schema:value "Pflichtmodul" .</v>
      </c>
      <c r="H9" t="s">
        <v>700</v>
      </c>
      <c r="I9" t="str">
        <f t="shared" si="4"/>
        <v xml:space="preserve">, module:ModuleType_BACS_MIK2 </v>
      </c>
      <c r="J9" t="str">
        <f t="shared" si="5"/>
        <v xml:space="preserve"> module:ModuleType_BACS_MIK2 a schema:PropertyValue ; schema:name "Modultyp MIK2 im Studiengang BACS" ; schema:value "Pflichtmodul" .</v>
      </c>
      <c r="K9" t="s">
        <v>701</v>
      </c>
      <c r="L9" t="str">
        <f t="shared" si="6"/>
        <v>, module:ModuleType_BMZK_MIK2 .</v>
      </c>
      <c r="M9" t="str">
        <f t="shared" si="7"/>
        <v xml:space="preserve"> module:ModuleType_BMZK_MIK2 a schema:PropertyValue ; schema:name "Modultyp MIK2 im Studiengang BMZK" ; schema:value "Pflichtmodul" .</v>
      </c>
      <c r="N9" s="24" t="str">
        <f t="shared" si="8"/>
        <v>module:ModuleType_BIFK_MIK2 , module:ModuleType_BACS_MIK2 , module:ModuleType_BMZK_MIK2 .</v>
      </c>
      <c r="O9" t="s">
        <v>887</v>
      </c>
      <c r="P9" t="str">
        <f t="shared" si="9"/>
        <v xml:space="preserve"> module:ModuleType_BIFK_MIK2 a schema:PropertyValue ; schema:name "Modultyp MIK2 im Studiengang BIFK" ; schema:value "Pflichtmodul" . module:ModuleType_BACS_MIK2 a schema:PropertyValue ; schema:name "Modultyp MIK2 im Studiengang BACS" ; schema:value "Pflichtmodul" . module:ModuleType_BMZK_MIK2 a schema:PropertyValue ; schema:name "Modultyp MIK2 im Studiengang BMZK" ; schema:value "Pflichtmodul" .</v>
      </c>
      <c r="Q9" t="s">
        <v>895</v>
      </c>
      <c r="R9" t="str">
        <f t="shared" si="10"/>
        <v>module:MIK2 module:progrSpecProp_ModuleType module:ModuleType_MIK2 . module:ModuleType_MIK2 a schema:PropertyValue ; schema:identifier "ModuleType" ; schema:name "Modultyp MIK2" ; schema:valueReference module:ModuleType_BIFK_MIK2 , module:ModuleType_BACS_MIK2 , module:ModuleType_BMZK_MIK2 . module:ModuleType_BIFK_MIK2 a schema:PropertyValue ; schema:name "Modultyp MIK2 im Studiengang BIFK" ; schema:value "Pflichtmodul" . module:ModuleType_BACS_MIK2 a schema:PropertyValue ; schema:name "Modultyp MIK2 im Studiengang BACS" ; schema:value "Pflichtmodul" . module:ModuleType_BMZK_MIK2 a schema:PropertyValue ; schema:name "Modultyp MIK2 im Studiengang BMZK" ; schema:value "Pflichtmodul" .</v>
      </c>
    </row>
    <row r="10" spans="1:18" x14ac:dyDescent="0.35">
      <c r="A10" s="11" t="str">
        <f t="shared" si="0"/>
        <v>module:FSAT</v>
      </c>
      <c r="B10" s="4" t="s">
        <v>523</v>
      </c>
      <c r="C10" s="25" t="s">
        <v>725</v>
      </c>
      <c r="D10" s="28" t="str">
        <f t="shared" si="1"/>
        <v xml:space="preserve">module:FSAT module:progrSpecProp_ModuleType module:ModuleType_FSAT . module:ModuleType_FSAT a schema:PropertyValue ; schema:identifier "ModuleType" ; schema:name "Modultyp FSAT" ; schema:valueReference </v>
      </c>
      <c r="E10" s="18" t="s">
        <v>699</v>
      </c>
      <c r="F10" t="str">
        <f t="shared" si="2"/>
        <v xml:space="preserve">module:ModuleType_BIFK_FSAT </v>
      </c>
      <c r="G10" t="str">
        <f t="shared" si="3"/>
        <v xml:space="preserve"> module:ModuleType_BIFK_FSAT a schema:PropertyValue ; schema:name "Modultyp FSAT im Studiengang BIFK" ; schema:value "Pflichtmodul" .</v>
      </c>
      <c r="H10" t="s">
        <v>700</v>
      </c>
      <c r="I10" t="str">
        <f t="shared" si="4"/>
        <v xml:space="preserve">, module:ModuleType_BACS_FSAT </v>
      </c>
      <c r="J10" t="str">
        <f t="shared" si="5"/>
        <v xml:space="preserve"> module:ModuleType_BACS_FSAT a schema:PropertyValue ; schema:name "Modultyp FSAT im Studiengang BACS" ; schema:value "Pflichtmodul" .</v>
      </c>
      <c r="K10" t="s">
        <v>701</v>
      </c>
      <c r="L10" t="str">
        <f t="shared" si="6"/>
        <v>, module:ModuleType_BMZK_FSAT .</v>
      </c>
      <c r="M10" t="str">
        <f t="shared" si="7"/>
        <v xml:space="preserve"> module:ModuleType_BMZK_FSAT a schema:PropertyValue ; schema:name "Modultyp FSAT im Studiengang BMZK" ; schema:value "Pflichtmodul" .</v>
      </c>
      <c r="N10" s="24" t="str">
        <f t="shared" si="8"/>
        <v>module:ModuleType_BIFK_FSAT , module:ModuleType_BACS_FSAT , module:ModuleType_BMZK_FSAT .</v>
      </c>
      <c r="O10" t="s">
        <v>887</v>
      </c>
      <c r="P10" t="str">
        <f t="shared" si="9"/>
        <v xml:space="preserve"> module:ModuleType_BIFK_FSAT a schema:PropertyValue ; schema:name "Modultyp FSAT im Studiengang BIFK" ; schema:value "Pflichtmodul" . module:ModuleType_BACS_FSAT a schema:PropertyValue ; schema:name "Modultyp FSAT im Studiengang BACS" ; schema:value "Pflichtmodul" . module:ModuleType_BMZK_FSAT a schema:PropertyValue ; schema:name "Modultyp FSAT im Studiengang BMZK" ; schema:value "Pflichtmodul" .</v>
      </c>
      <c r="Q10" t="s">
        <v>895</v>
      </c>
      <c r="R10" t="str">
        <f t="shared" si="10"/>
        <v>module:FSAT module:progrSpecProp_ModuleType module:ModuleType_FSAT . module:ModuleType_FSAT a schema:PropertyValue ; schema:identifier "ModuleType" ; schema:name "Modultyp FSAT" ; schema:valueReference module:ModuleType_BIFK_FSAT , module:ModuleType_BACS_FSAT , module:ModuleType_BMZK_FSAT . module:ModuleType_BIFK_FSAT a schema:PropertyValue ; schema:name "Modultyp FSAT im Studiengang BIFK" ; schema:value "Pflichtmodul" . module:ModuleType_BACS_FSAT a schema:PropertyValue ; schema:name "Modultyp FSAT im Studiengang BACS" ; schema:value "Pflichtmodul" . module:ModuleType_BMZK_FSAT a schema:PropertyValue ; schema:name "Modultyp FSAT im Studiengang BMZK" ; schema:value "Pflichtmodul" .</v>
      </c>
    </row>
    <row r="11" spans="1:18" x14ac:dyDescent="0.35">
      <c r="A11" s="11" t="str">
        <f t="shared" si="0"/>
        <v>module:BSWC</v>
      </c>
      <c r="B11" s="4" t="s">
        <v>471</v>
      </c>
      <c r="C11" s="25" t="s">
        <v>725</v>
      </c>
      <c r="D11" s="28" t="str">
        <f t="shared" si="1"/>
        <v xml:space="preserve">module:BSWC module:progrSpecProp_ModuleType module:ModuleType_BSWC . module:ModuleType_BSWC a schema:PropertyValue ; schema:identifier "ModuleType" ; schema:name "Modultyp BSWC" ; schema:valueReference </v>
      </c>
      <c r="E11" s="18" t="s">
        <v>699</v>
      </c>
      <c r="F11" t="str">
        <f t="shared" si="2"/>
        <v xml:space="preserve">module:ModuleType_BIFK_BSWC </v>
      </c>
      <c r="G11" t="str">
        <f t="shared" si="3"/>
        <v xml:space="preserve"> module:ModuleType_BIFK_BSWC a schema:PropertyValue ; schema:name "Modultyp BSWC im Studiengang BIFK" ; schema:value "Pflichtmodul" .</v>
      </c>
      <c r="H11" t="s">
        <v>700</v>
      </c>
      <c r="I11" t="str">
        <f t="shared" si="4"/>
        <v xml:space="preserve">, module:ModuleType_BACS_BSWC </v>
      </c>
      <c r="J11" t="str">
        <f t="shared" si="5"/>
        <v xml:space="preserve"> module:ModuleType_BACS_BSWC a schema:PropertyValue ; schema:name "Modultyp BSWC im Studiengang BACS" ; schema:value "Pflichtmodul" .</v>
      </c>
      <c r="K11" t="s">
        <v>701</v>
      </c>
      <c r="L11" t="str">
        <f t="shared" si="6"/>
        <v>, module:ModuleType_BMZK_BSWC .</v>
      </c>
      <c r="M11" t="str">
        <f t="shared" si="7"/>
        <v xml:space="preserve"> module:ModuleType_BMZK_BSWC a schema:PropertyValue ; schema:name "Modultyp BSWC im Studiengang BMZK" ; schema:value "Pflichtmodul" .</v>
      </c>
      <c r="N11" s="24" t="str">
        <f t="shared" si="8"/>
        <v>module:ModuleType_BIFK_BSWC , module:ModuleType_BACS_BSWC , module:ModuleType_BMZK_BSWC .</v>
      </c>
      <c r="O11" t="s">
        <v>887</v>
      </c>
      <c r="P11" t="str">
        <f t="shared" si="9"/>
        <v xml:space="preserve"> module:ModuleType_BIFK_BSWC a schema:PropertyValue ; schema:name "Modultyp BSWC im Studiengang BIFK" ; schema:value "Pflichtmodul" . module:ModuleType_BACS_BSWC a schema:PropertyValue ; schema:name "Modultyp BSWC im Studiengang BACS" ; schema:value "Pflichtmodul" . module:ModuleType_BMZK_BSWC a schema:PropertyValue ; schema:name "Modultyp BSWC im Studiengang BMZK" ; schema:value "Pflichtmodul" .</v>
      </c>
      <c r="Q11" t="s">
        <v>895</v>
      </c>
      <c r="R11" t="str">
        <f t="shared" si="10"/>
        <v>module:BSWC module:progrSpecProp_ModuleType module:ModuleType_BSWC . module:ModuleType_BSWC a schema:PropertyValue ; schema:identifier "ModuleType" ; schema:name "Modultyp BSWC" ; schema:valueReference module:ModuleType_BIFK_BSWC , module:ModuleType_BACS_BSWC , module:ModuleType_BMZK_BSWC . module:ModuleType_BIFK_BSWC a schema:PropertyValue ; schema:name "Modultyp BSWC im Studiengang BIFK" ; schema:value "Pflichtmodul" . module:ModuleType_BACS_BSWC a schema:PropertyValue ; schema:name "Modultyp BSWC im Studiengang BACS" ; schema:value "Pflichtmodul" . module:ModuleType_BMZK_BSWC a schema:PropertyValue ; schema:name "Modultyp BSWC im Studiengang BMZK" ; schema:value "Pflichtmodul" .</v>
      </c>
    </row>
    <row r="12" spans="1:18" x14ac:dyDescent="0.35">
      <c r="A12" s="11" t="str">
        <f t="shared" si="0"/>
        <v>module:PIK2</v>
      </c>
      <c r="B12" s="4" t="s">
        <v>509</v>
      </c>
      <c r="C12" s="25" t="s">
        <v>725</v>
      </c>
      <c r="D12" s="28" t="str">
        <f t="shared" si="1"/>
        <v xml:space="preserve">module:PIK2 module:progrSpecProp_ModuleType module:ModuleType_PIK2 . module:ModuleType_PIK2 a schema:PropertyValue ; schema:identifier "ModuleType" ; schema:name "Modultyp PIK2" ; schema:valueReference </v>
      </c>
      <c r="E12" s="18" t="s">
        <v>699</v>
      </c>
      <c r="F12" t="str">
        <f t="shared" si="2"/>
        <v xml:space="preserve">module:ModuleType_BIFK_PIK2 </v>
      </c>
      <c r="G12" t="str">
        <f t="shared" si="3"/>
        <v xml:space="preserve"> module:ModuleType_BIFK_PIK2 a schema:PropertyValue ; schema:name "Modultyp PIK2 im Studiengang BIFK" ; schema:value "Pflichtmodul" .</v>
      </c>
      <c r="H12" t="s">
        <v>700</v>
      </c>
      <c r="I12" t="str">
        <f t="shared" si="4"/>
        <v xml:space="preserve">, module:ModuleType_BACS_PIK2 </v>
      </c>
      <c r="J12" t="str">
        <f t="shared" si="5"/>
        <v xml:space="preserve"> module:ModuleType_BACS_PIK2 a schema:PropertyValue ; schema:name "Modultyp PIK2 im Studiengang BACS" ; schema:value "Pflichtmodul" .</v>
      </c>
      <c r="K12" t="s">
        <v>701</v>
      </c>
      <c r="L12" t="str">
        <f t="shared" si="6"/>
        <v>, module:ModuleType_BMZK_PIK2 .</v>
      </c>
      <c r="M12" t="str">
        <f t="shared" si="7"/>
        <v xml:space="preserve"> module:ModuleType_BMZK_PIK2 a schema:PropertyValue ; schema:name "Modultyp PIK2 im Studiengang BMZK" ; schema:value "Pflichtmodul" .</v>
      </c>
      <c r="N12" s="24" t="str">
        <f t="shared" si="8"/>
        <v>module:ModuleType_BIFK_PIK2 , module:ModuleType_BACS_PIK2 , module:ModuleType_BMZK_PIK2 .</v>
      </c>
      <c r="O12" t="s">
        <v>887</v>
      </c>
      <c r="P12" t="str">
        <f t="shared" si="9"/>
        <v xml:space="preserve"> module:ModuleType_BIFK_PIK2 a schema:PropertyValue ; schema:name "Modultyp PIK2 im Studiengang BIFK" ; schema:value "Pflichtmodul" . module:ModuleType_BACS_PIK2 a schema:PropertyValue ; schema:name "Modultyp PIK2 im Studiengang BACS" ; schema:value "Pflichtmodul" . module:ModuleType_BMZK_PIK2 a schema:PropertyValue ; schema:name "Modultyp PIK2 im Studiengang BMZK" ; schema:value "Pflichtmodul" .</v>
      </c>
      <c r="Q12" t="s">
        <v>895</v>
      </c>
      <c r="R12" t="str">
        <f t="shared" si="10"/>
        <v>module:PIK2 module:progrSpecProp_ModuleType module:ModuleType_PIK2 . module:ModuleType_PIK2 a schema:PropertyValue ; schema:identifier "ModuleType" ; schema:name "Modultyp PIK2" ; schema:valueReference module:ModuleType_BIFK_PIK2 , module:ModuleType_BACS_PIK2 , module:ModuleType_BMZK_PIK2 . module:ModuleType_BIFK_PIK2 a schema:PropertyValue ; schema:name "Modultyp PIK2 im Studiengang BIFK" ; schema:value "Pflichtmodul" . module:ModuleType_BACS_PIK2 a schema:PropertyValue ; schema:name "Modultyp PIK2 im Studiengang BACS" ; schema:value "Pflichtmodul" . module:ModuleType_BMZK_PIK2 a schema:PropertyValue ; schema:name "Modultyp PIK2 im Studiengang BMZK" ; schema:value "Pflichtmodul" .</v>
      </c>
    </row>
    <row r="13" spans="1:18" x14ac:dyDescent="0.35">
      <c r="A13" s="11" t="str">
        <f t="shared" si="0"/>
        <v>module:ReOr</v>
      </c>
      <c r="B13" s="4" t="s">
        <v>501</v>
      </c>
      <c r="C13" s="25" t="s">
        <v>725</v>
      </c>
      <c r="D13" s="28" t="str">
        <f t="shared" si="1"/>
        <v xml:space="preserve">module:ReOr module:progrSpecProp_ModuleType module:ModuleType_ReOr . module:ModuleType_ReOr a schema:PropertyValue ; schema:identifier "ModuleType" ; schema:name "Modultyp ReOr" ; schema:valueReference </v>
      </c>
      <c r="E13" s="18" t="s">
        <v>699</v>
      </c>
      <c r="F13" t="str">
        <f t="shared" si="2"/>
        <v xml:space="preserve">module:ModuleType_BIFK_ReOr </v>
      </c>
      <c r="G13" t="str">
        <f t="shared" si="3"/>
        <v xml:space="preserve"> module:ModuleType_BIFK_ReOr a schema:PropertyValue ; schema:name "Modultyp ReOr im Studiengang BIFK" ; schema:value "Pflichtmodul" .</v>
      </c>
      <c r="H13" t="s">
        <v>700</v>
      </c>
      <c r="I13" t="str">
        <f t="shared" si="4"/>
        <v xml:space="preserve">, module:ModuleType_BACS_ReOr </v>
      </c>
      <c r="J13" t="str">
        <f t="shared" si="5"/>
        <v xml:space="preserve"> module:ModuleType_BACS_ReOr a schema:PropertyValue ; schema:name "Modultyp ReOr im Studiengang BACS" ; schema:value "Pflichtmodul" .</v>
      </c>
      <c r="L13" t="str">
        <f t="shared" si="6"/>
        <v>.</v>
      </c>
      <c r="M13" t="str">
        <f t="shared" si="7"/>
        <v/>
      </c>
      <c r="N13" s="24" t="str">
        <f t="shared" si="8"/>
        <v>module:ModuleType_BIFK_ReOr , module:ModuleType_BACS_ReOr .</v>
      </c>
      <c r="O13" t="s">
        <v>887</v>
      </c>
      <c r="P13" t="str">
        <f t="shared" si="9"/>
        <v xml:space="preserve"> module:ModuleType_BIFK_ReOr a schema:PropertyValue ; schema:name "Modultyp ReOr im Studiengang BIFK" ; schema:value "Pflichtmodul" . module:ModuleType_BACS_ReOr a schema:PropertyValue ; schema:name "Modultyp ReOr im Studiengang BACS" ; schema:value "Pflichtmodul" .</v>
      </c>
      <c r="Q13" t="s">
        <v>895</v>
      </c>
      <c r="R13" t="str">
        <f t="shared" si="10"/>
        <v>module:ReOr module:progrSpecProp_ModuleType module:ModuleType_ReOr . module:ModuleType_ReOr a schema:PropertyValue ; schema:identifier "ModuleType" ; schema:name "Modultyp ReOr" ; schema:valueReference module:ModuleType_BIFK_ReOr , module:ModuleType_BACS_ReOr . module:ModuleType_BIFK_ReOr a schema:PropertyValue ; schema:name "Modultyp ReOr im Studiengang BIFK" ; schema:value "Pflichtmodul" . module:ModuleType_BACS_ReOr a schema:PropertyValue ; schema:name "Modultyp ReOr im Studiengang BACS" ; schema:value "Pflichtmodul" .</v>
      </c>
    </row>
    <row r="14" spans="1:18" x14ac:dyDescent="0.35">
      <c r="A14" s="11" t="str">
        <f t="shared" si="0"/>
        <v>module:MGMD</v>
      </c>
      <c r="B14" s="4" t="s">
        <v>496</v>
      </c>
      <c r="C14" s="25" t="s">
        <v>725</v>
      </c>
      <c r="D14" s="28" t="str">
        <f t="shared" si="1"/>
        <v xml:space="preserve">module:MGMD module:progrSpecProp_ModuleType module:ModuleType_MGMD . module:ModuleType_MGMD a schema:PropertyValue ; schema:identifier "ModuleType" ; schema:name "Modultyp MGMD" ; schema:valueReference </v>
      </c>
      <c r="E14" s="18" t="s">
        <v>699</v>
      </c>
      <c r="F14" t="str">
        <f t="shared" si="2"/>
        <v xml:space="preserve">module:ModuleType_BIFK_MGMD </v>
      </c>
      <c r="G14" t="str">
        <f t="shared" si="3"/>
        <v xml:space="preserve"> module:ModuleType_BIFK_MGMD a schema:PropertyValue ; schema:name "Modultyp MGMD im Studiengang BIFK" ; schema:value "Pflichtmodul" .</v>
      </c>
      <c r="H14" t="s">
        <v>700</v>
      </c>
      <c r="I14" t="str">
        <f t="shared" si="4"/>
        <v xml:space="preserve">, module:ModuleType_BACS_MGMD </v>
      </c>
      <c r="J14" t="str">
        <f t="shared" si="5"/>
        <v xml:space="preserve"> module:ModuleType_BACS_MGMD a schema:PropertyValue ; schema:name "Modultyp MGMD im Studiengang BACS" ; schema:value "Pflichtmodul" .</v>
      </c>
      <c r="L14" t="str">
        <f t="shared" si="6"/>
        <v>.</v>
      </c>
      <c r="M14" t="str">
        <f t="shared" si="7"/>
        <v/>
      </c>
      <c r="N14" s="24" t="str">
        <f t="shared" si="8"/>
        <v>module:ModuleType_BIFK_MGMD , module:ModuleType_BACS_MGMD .</v>
      </c>
      <c r="O14" t="s">
        <v>887</v>
      </c>
      <c r="P14" t="str">
        <f t="shared" si="9"/>
        <v xml:space="preserve"> module:ModuleType_BIFK_MGMD a schema:PropertyValue ; schema:name "Modultyp MGMD im Studiengang BIFK" ; schema:value "Pflichtmodul" . module:ModuleType_BACS_MGMD a schema:PropertyValue ; schema:name "Modultyp MGMD im Studiengang BACS" ; schema:value "Pflichtmodul" .</v>
      </c>
      <c r="Q14" t="s">
        <v>895</v>
      </c>
      <c r="R14" t="str">
        <f t="shared" si="10"/>
        <v>module:MGMD module:progrSpecProp_ModuleType module:ModuleType_MGMD . module:ModuleType_MGMD a schema:PropertyValue ; schema:identifier "ModuleType" ; schema:name "Modultyp MGMD" ; schema:valueReference module:ModuleType_BIFK_MGMD , module:ModuleType_BACS_MGMD . module:ModuleType_BIFK_MGMD a schema:PropertyValue ; schema:name "Modultyp MGMD im Studiengang BIFK" ; schema:value "Pflichtmodul" . module:ModuleType_BACS_MGMD a schema:PropertyValue ; schema:name "Modultyp MGMD im Studiengang BACS" ; schema:value "Pflichtmodul" .</v>
      </c>
    </row>
    <row r="15" spans="1:18" x14ac:dyDescent="0.35">
      <c r="A15" s="11" t="str">
        <f t="shared" si="0"/>
        <v>module:MIK3</v>
      </c>
      <c r="B15" s="4" t="s">
        <v>490</v>
      </c>
      <c r="C15" s="25" t="s">
        <v>725</v>
      </c>
      <c r="D15" s="28" t="str">
        <f t="shared" si="1"/>
        <v xml:space="preserve">module:MIK3 module:progrSpecProp_ModuleType module:ModuleType_MIK3 . module:ModuleType_MIK3 a schema:PropertyValue ; schema:identifier "ModuleType" ; schema:name "Modultyp MIK3" ; schema:valueReference </v>
      </c>
      <c r="E15" s="18" t="s">
        <v>699</v>
      </c>
      <c r="F15" t="str">
        <f t="shared" si="2"/>
        <v xml:space="preserve">module:ModuleType_BIFK_MIK3 </v>
      </c>
      <c r="G15" t="str">
        <f t="shared" si="3"/>
        <v xml:space="preserve"> module:ModuleType_BIFK_MIK3 a schema:PropertyValue ; schema:name "Modultyp MIK3 im Studiengang BIFK" ; schema:value "Pflichtmodul" .</v>
      </c>
      <c r="H15" t="s">
        <v>700</v>
      </c>
      <c r="I15" t="str">
        <f t="shared" si="4"/>
        <v xml:space="preserve">, module:ModuleType_BACS_MIK3 </v>
      </c>
      <c r="J15" t="str">
        <f t="shared" si="5"/>
        <v xml:space="preserve"> module:ModuleType_BACS_MIK3 a schema:PropertyValue ; schema:name "Modultyp MIK3 im Studiengang BACS" ; schema:value "Pflichtmodul" .</v>
      </c>
      <c r="L15" t="str">
        <f t="shared" si="6"/>
        <v>.</v>
      </c>
      <c r="M15" t="str">
        <f t="shared" si="7"/>
        <v/>
      </c>
      <c r="N15" s="24" t="str">
        <f t="shared" si="8"/>
        <v>module:ModuleType_BIFK_MIK3 , module:ModuleType_BACS_MIK3 .</v>
      </c>
      <c r="O15" t="s">
        <v>887</v>
      </c>
      <c r="P15" t="str">
        <f t="shared" si="9"/>
        <v xml:space="preserve"> module:ModuleType_BIFK_MIK3 a schema:PropertyValue ; schema:name "Modultyp MIK3 im Studiengang BIFK" ; schema:value "Pflichtmodul" . module:ModuleType_BACS_MIK3 a schema:PropertyValue ; schema:name "Modultyp MIK3 im Studiengang BACS" ; schema:value "Pflichtmodul" .</v>
      </c>
      <c r="Q15" t="s">
        <v>895</v>
      </c>
      <c r="R15" t="str">
        <f t="shared" si="10"/>
        <v>module:MIK3 module:progrSpecProp_ModuleType module:ModuleType_MIK3 . module:ModuleType_MIK3 a schema:PropertyValue ; schema:identifier "ModuleType" ; schema:name "Modultyp MIK3" ; schema:valueReference module:ModuleType_BIFK_MIK3 , module:ModuleType_BACS_MIK3 . module:ModuleType_BIFK_MIK3 a schema:PropertyValue ; schema:name "Modultyp MIK3 im Studiengang BIFK" ; schema:value "Pflichtmodul" . module:ModuleType_BACS_MIK3 a schema:PropertyValue ; schema:name "Modultyp MIK3 im Studiengang BACS" ; schema:value "Pflichtmodul" .</v>
      </c>
    </row>
    <row r="16" spans="1:18" x14ac:dyDescent="0.35">
      <c r="A16" s="11" t="str">
        <f t="shared" si="0"/>
        <v>module:DBIK</v>
      </c>
      <c r="B16" s="4" t="s">
        <v>481</v>
      </c>
      <c r="C16" s="25" t="s">
        <v>725</v>
      </c>
      <c r="D16" s="28" t="str">
        <f t="shared" si="1"/>
        <v xml:space="preserve">module:DBIK module:progrSpecProp_ModuleType module:ModuleType_DBIK . module:ModuleType_DBIK a schema:PropertyValue ; schema:identifier "ModuleType" ; schema:name "Modultyp DBIK" ; schema:valueReference </v>
      </c>
      <c r="E16" s="18" t="s">
        <v>699</v>
      </c>
      <c r="F16" t="str">
        <f t="shared" si="2"/>
        <v xml:space="preserve">module:ModuleType_BIFK_DBIK </v>
      </c>
      <c r="G16" t="str">
        <f t="shared" si="3"/>
        <v xml:space="preserve"> module:ModuleType_BIFK_DBIK a schema:PropertyValue ; schema:name "Modultyp DBIK im Studiengang BIFK" ; schema:value "Pflichtmodul " .</v>
      </c>
      <c r="H16" t="s">
        <v>700</v>
      </c>
      <c r="I16" t="str">
        <f t="shared" si="4"/>
        <v xml:space="preserve">, module:ModuleType_BACS_DBIK </v>
      </c>
      <c r="J16" t="str">
        <f t="shared" si="5"/>
        <v xml:space="preserve"> module:ModuleType_BACS_DBIK a schema:PropertyValue ; schema:name "Modultyp DBIK im Studiengang BACS" ; schema:value "Pflichtmodul " .</v>
      </c>
      <c r="K16" t="s">
        <v>701</v>
      </c>
      <c r="L16" t="str">
        <f t="shared" si="6"/>
        <v>, module:ModuleType_BMZK_DBIK .</v>
      </c>
      <c r="M16" t="str">
        <f t="shared" si="7"/>
        <v xml:space="preserve"> module:ModuleType_BMZK_DBIK a schema:PropertyValue ; schema:name "Modultyp DBIK im Studiengang BMZK" ; schema:value "Pflichtmodul " .</v>
      </c>
      <c r="N16" s="24" t="str">
        <f t="shared" si="8"/>
        <v>module:ModuleType_BIFK_DBIK , module:ModuleType_BACS_DBIK , module:ModuleType_BMZK_DBIK .</v>
      </c>
      <c r="O16" t="s">
        <v>888</v>
      </c>
      <c r="P16" t="str">
        <f t="shared" si="9"/>
        <v xml:space="preserve"> module:ModuleType_BIFK_DBIK a schema:PropertyValue ; schema:name "Modultyp DBIK im Studiengang BIFK" ; schema:value "Pflichtmodul " . module:ModuleType_BACS_DBIK a schema:PropertyValue ; schema:name "Modultyp DBIK im Studiengang BACS" ; schema:value "Pflichtmodul " . module:ModuleType_BMZK_DBIK a schema:PropertyValue ; schema:name "Modultyp DBIK im Studiengang BMZK" ; schema:value "Pflichtmodul " .</v>
      </c>
      <c r="Q16" t="s">
        <v>895</v>
      </c>
      <c r="R16" t="str">
        <f t="shared" si="10"/>
        <v>module:DBIK module:progrSpecProp_ModuleType module:ModuleType_DBIK . module:ModuleType_DBIK a schema:PropertyValue ; schema:identifier "ModuleType" ; schema:name "Modultyp DBIK" ; schema:valueReference module:ModuleType_BIFK_DBIK , module:ModuleType_BACS_DBIK , module:ModuleType_BMZK_DBIK . module:ModuleType_BIFK_DBIK a schema:PropertyValue ; schema:name "Modultyp DBIK im Studiengang BIFK" ; schema:value "Pflichtmodul " . module:ModuleType_BACS_DBIK a schema:PropertyValue ; schema:name "Modultyp DBIK im Studiengang BACS" ; schema:value "Pflichtmodul " . module:ModuleType_BMZK_DBIK a schema:PropertyValue ; schema:name "Modultyp DBIK im Studiengang BMZK" ; schema:value "Pflichtmodul " .</v>
      </c>
    </row>
    <row r="17" spans="1:18" x14ac:dyDescent="0.35">
      <c r="A17" s="11" t="str">
        <f t="shared" si="0"/>
        <v>module:BSRN</v>
      </c>
      <c r="B17" s="4" t="s">
        <v>475</v>
      </c>
      <c r="C17" s="25" t="s">
        <v>725</v>
      </c>
      <c r="D17" s="28" t="str">
        <f t="shared" si="1"/>
        <v xml:space="preserve">module:BSRN module:progrSpecProp_ModuleType module:ModuleType_BSRN . module:ModuleType_BSRN a schema:PropertyValue ; schema:identifier "ModuleType" ; schema:name "Modultyp BSRN" ; schema:valueReference </v>
      </c>
      <c r="E17" s="18" t="s">
        <v>699</v>
      </c>
      <c r="F17" t="str">
        <f t="shared" si="2"/>
        <v xml:space="preserve">module:ModuleType_BIFK_BSRN </v>
      </c>
      <c r="G17" t="str">
        <f t="shared" si="3"/>
        <v xml:space="preserve"> module:ModuleType_BIFK_BSRN a schema:PropertyValue ; schema:name "Modultyp BSRN im Studiengang BIFK" ; schema:value "Pflichtmodul " .</v>
      </c>
      <c r="H17" t="s">
        <v>700</v>
      </c>
      <c r="I17" t="str">
        <f t="shared" si="4"/>
        <v xml:space="preserve">, module:ModuleType_BACS_BSRN </v>
      </c>
      <c r="J17" t="str">
        <f t="shared" si="5"/>
        <v xml:space="preserve"> module:ModuleType_BACS_BSRN a schema:PropertyValue ; schema:name "Modultyp BSRN im Studiengang BACS" ; schema:value "Pflichtmodul " .</v>
      </c>
      <c r="K17" t="s">
        <v>701</v>
      </c>
      <c r="L17" t="str">
        <f t="shared" si="6"/>
        <v>, module:ModuleType_BMZK_BSRN .</v>
      </c>
      <c r="M17" t="str">
        <f t="shared" si="7"/>
        <v xml:space="preserve"> module:ModuleType_BMZK_BSRN a schema:PropertyValue ; schema:name "Modultyp BSRN im Studiengang BMZK" ; schema:value "Pflichtmodul " .</v>
      </c>
      <c r="N17" s="24" t="str">
        <f t="shared" si="8"/>
        <v>module:ModuleType_BIFK_BSRN , module:ModuleType_BACS_BSRN , module:ModuleType_BMZK_BSRN .</v>
      </c>
      <c r="O17" t="s">
        <v>888</v>
      </c>
      <c r="P17" t="str">
        <f t="shared" si="9"/>
        <v xml:space="preserve"> module:ModuleType_BIFK_BSRN a schema:PropertyValue ; schema:name "Modultyp BSRN im Studiengang BIFK" ; schema:value "Pflichtmodul " . module:ModuleType_BACS_BSRN a schema:PropertyValue ; schema:name "Modultyp BSRN im Studiengang BACS" ; schema:value "Pflichtmodul " . module:ModuleType_BMZK_BSRN a schema:PropertyValue ; schema:name "Modultyp BSRN im Studiengang BMZK" ; schema:value "Pflichtmodul " .</v>
      </c>
      <c r="Q17" t="s">
        <v>895</v>
      </c>
      <c r="R17" t="str">
        <f t="shared" si="10"/>
        <v>module:BSRN module:progrSpecProp_ModuleType module:ModuleType_BSRN . module:ModuleType_BSRN a schema:PropertyValue ; schema:identifier "ModuleType" ; schema:name "Modultyp BSRN" ; schema:valueReference module:ModuleType_BIFK_BSRN , module:ModuleType_BACS_BSRN , module:ModuleType_BMZK_BSRN . module:ModuleType_BIFK_BSRN a schema:PropertyValue ; schema:name "Modultyp BSRN im Studiengang BIFK" ; schema:value "Pflichtmodul " . module:ModuleType_BACS_BSRN a schema:PropertyValue ; schema:name "Modultyp BSRN im Studiengang BACS" ; schema:value "Pflichtmodul " . module:ModuleType_BMZK_BSRN a schema:PropertyValue ; schema:name "Modultyp BSRN im Studiengang BMZK" ; schema:value "Pflichtmodul " .</v>
      </c>
    </row>
    <row r="18" spans="1:18" x14ac:dyDescent="0.35">
      <c r="A18" s="11" t="str">
        <f t="shared" si="0"/>
        <v>module:PIK3</v>
      </c>
      <c r="B18" s="4" t="s">
        <v>466</v>
      </c>
      <c r="C18" s="25" t="s">
        <v>725</v>
      </c>
      <c r="D18" s="28" t="str">
        <f t="shared" si="1"/>
        <v xml:space="preserve">module:PIK3 module:progrSpecProp_ModuleType module:ModuleType_PIK3 . module:ModuleType_PIK3 a schema:PropertyValue ; schema:identifier "ModuleType" ; schema:name "Modultyp PIK3" ; schema:valueReference </v>
      </c>
      <c r="E18" s="18" t="s">
        <v>699</v>
      </c>
      <c r="F18" t="str">
        <f t="shared" si="2"/>
        <v xml:space="preserve">module:ModuleType_BIFK_PIK3 </v>
      </c>
      <c r="G18" t="str">
        <f t="shared" si="3"/>
        <v xml:space="preserve"> module:ModuleType_BIFK_PIK3 a schema:PropertyValue ; schema:name "Modultyp PIK3 im Studiengang BIFK" ; schema:value "Pflichtmodul " .</v>
      </c>
      <c r="H18" t="s">
        <v>700</v>
      </c>
      <c r="I18" t="str">
        <f t="shared" si="4"/>
        <v xml:space="preserve">, module:ModuleType_BACS_PIK3 </v>
      </c>
      <c r="J18" t="str">
        <f t="shared" si="5"/>
        <v xml:space="preserve"> module:ModuleType_BACS_PIK3 a schema:PropertyValue ; schema:name "Modultyp PIK3 im Studiengang BACS" ; schema:value "Pflichtmodul " .</v>
      </c>
      <c r="K18" t="s">
        <v>701</v>
      </c>
      <c r="L18" t="str">
        <f t="shared" si="6"/>
        <v>, module:ModuleType_BMZK_PIK3 .</v>
      </c>
      <c r="M18" t="str">
        <f t="shared" si="7"/>
        <v xml:space="preserve"> module:ModuleType_BMZK_PIK3 a schema:PropertyValue ; schema:name "Modultyp PIK3 im Studiengang BMZK" ; schema:value "Pflichtmodul " .</v>
      </c>
      <c r="N18" s="24" t="str">
        <f t="shared" si="8"/>
        <v>module:ModuleType_BIFK_PIK3 , module:ModuleType_BACS_PIK3 , module:ModuleType_BMZK_PIK3 .</v>
      </c>
      <c r="O18" t="s">
        <v>888</v>
      </c>
      <c r="P18" t="str">
        <f t="shared" si="9"/>
        <v xml:space="preserve"> module:ModuleType_BIFK_PIK3 a schema:PropertyValue ; schema:name "Modultyp PIK3 im Studiengang BIFK" ; schema:value "Pflichtmodul " . module:ModuleType_BACS_PIK3 a schema:PropertyValue ; schema:name "Modultyp PIK3 im Studiengang BACS" ; schema:value "Pflichtmodul " . module:ModuleType_BMZK_PIK3 a schema:PropertyValue ; schema:name "Modultyp PIK3 im Studiengang BMZK" ; schema:value "Pflichtmodul " .</v>
      </c>
      <c r="Q18" t="s">
        <v>895</v>
      </c>
      <c r="R18" t="str">
        <f t="shared" si="10"/>
        <v>module:PIK3 module:progrSpecProp_ModuleType module:ModuleType_PIK3 . module:ModuleType_PIK3 a schema:PropertyValue ; schema:identifier "ModuleType" ; schema:name "Modultyp PIK3" ; schema:valueReference module:ModuleType_BIFK_PIK3 , module:ModuleType_BACS_PIK3 , module:ModuleType_BMZK_PIK3 . module:ModuleType_BIFK_PIK3 a schema:PropertyValue ; schema:name "Modultyp PIK3 im Studiengang BIFK" ; schema:value "Pflichtmodul " . module:ModuleType_BACS_PIK3 a schema:PropertyValue ; schema:name "Modultyp PIK3 im Studiengang BACS" ; schema:value "Pflichtmodul " . module:ModuleType_BMZK_PIK3 a schema:PropertyValue ; schema:name "Modultyp PIK3 im Studiengang BMZK" ; schema:value "Pflichtmodul " .</v>
      </c>
    </row>
    <row r="19" spans="1:18" x14ac:dyDescent="0.35">
      <c r="A19" s="11" t="str">
        <f t="shared" si="0"/>
        <v>module:GrSi</v>
      </c>
      <c r="B19" s="4" t="s">
        <v>347</v>
      </c>
      <c r="C19" s="25" t="s">
        <v>725</v>
      </c>
      <c r="D19" s="28" t="str">
        <f t="shared" si="1"/>
        <v xml:space="preserve">module:GrSi module:progrSpecProp_ModuleType module:ModuleType_GrSi . module:ModuleType_GrSi a schema:PropertyValue ; schema:identifier "ModuleType" ; schema:name "Modultyp GrSi" ; schema:valueReference </v>
      </c>
      <c r="E19" s="18" t="s">
        <v>699</v>
      </c>
      <c r="F19" t="str">
        <f t="shared" si="2"/>
        <v xml:space="preserve">module:ModuleType_BIFK_GrSi </v>
      </c>
      <c r="G19" t="str">
        <f t="shared" si="3"/>
        <v xml:space="preserve"> module:ModuleType_BIFK_GrSi a schema:PropertyValue ; schema:name "Modultyp GrSi im Studiengang BIFK" ; schema:value "Pflichtmodul " .</v>
      </c>
      <c r="H19" t="s">
        <v>700</v>
      </c>
      <c r="I19" t="str">
        <f t="shared" si="4"/>
        <v xml:space="preserve">, module:ModuleType_BACS_GrSi </v>
      </c>
      <c r="J19" t="str">
        <f t="shared" si="5"/>
        <v xml:space="preserve"> module:ModuleType_BACS_GrSi a schema:PropertyValue ; schema:name "Modultyp GrSi im Studiengang BACS" ; schema:value "Pflichtmodul " .</v>
      </c>
      <c r="K19" t="s">
        <v>701</v>
      </c>
      <c r="L19" t="str">
        <f t="shared" si="6"/>
        <v>, module:ModuleType_BMZK_GrSi .</v>
      </c>
      <c r="M19" t="str">
        <f t="shared" si="7"/>
        <v xml:space="preserve"> module:ModuleType_BMZK_GrSi a schema:PropertyValue ; schema:name "Modultyp GrSi im Studiengang BMZK" ; schema:value "Pflichtmodul " .</v>
      </c>
      <c r="N19" s="24" t="str">
        <f t="shared" si="8"/>
        <v>module:ModuleType_BIFK_GrSi , module:ModuleType_BACS_GrSi , module:ModuleType_BMZK_GrSi .</v>
      </c>
      <c r="O19" t="s">
        <v>888</v>
      </c>
      <c r="P19" t="str">
        <f t="shared" si="9"/>
        <v xml:space="preserve"> module:ModuleType_BIFK_GrSi a schema:PropertyValue ; schema:name "Modultyp GrSi im Studiengang BIFK" ; schema:value "Pflichtmodul " . module:ModuleType_BACS_GrSi a schema:PropertyValue ; schema:name "Modultyp GrSi im Studiengang BACS" ; schema:value "Pflichtmodul " . module:ModuleType_BMZK_GrSi a schema:PropertyValue ; schema:name "Modultyp GrSi im Studiengang BMZK" ; schema:value "Pflichtmodul " .</v>
      </c>
      <c r="Q19" t="s">
        <v>895</v>
      </c>
      <c r="R19" t="str">
        <f t="shared" si="10"/>
        <v>module:GrSi module:progrSpecProp_ModuleType module:ModuleType_GrSi . module:ModuleType_GrSi a schema:PropertyValue ; schema:identifier "ModuleType" ; schema:name "Modultyp GrSi" ; schema:valueReference module:ModuleType_BIFK_GrSi , module:ModuleType_BACS_GrSi , module:ModuleType_BMZK_GrSi . module:ModuleType_BIFK_GrSi a schema:PropertyValue ; schema:name "Modultyp GrSi im Studiengang BIFK" ; schema:value "Pflichtmodul " . module:ModuleType_BACS_GrSi a schema:PropertyValue ; schema:name "Modultyp GrSi im Studiengang BACS" ; schema:value "Pflichtmodul " . module:ModuleType_BMZK_GrSi a schema:PropertyValue ; schema:name "Modultyp GrSi im Studiengang BMZK" ; schema:value "Pflichtmodul " .</v>
      </c>
    </row>
    <row r="20" spans="1:18" x14ac:dyDescent="0.35">
      <c r="A20" s="11" t="str">
        <f t="shared" si="0"/>
        <v>module:AlPP</v>
      </c>
      <c r="B20" s="4" t="s">
        <v>450</v>
      </c>
      <c r="C20" s="25" t="s">
        <v>725</v>
      </c>
      <c r="D20" s="28" t="str">
        <f t="shared" si="1"/>
        <v xml:space="preserve">module:AlPP module:progrSpecProp_ModuleType module:ModuleType_AlPP . module:ModuleType_AlPP a schema:PropertyValue ; schema:identifier "ModuleType" ; schema:name "Modultyp AlPP" ; schema:valueReference </v>
      </c>
      <c r="E20" s="18" t="s">
        <v>699</v>
      </c>
      <c r="F20" t="str">
        <f t="shared" si="2"/>
        <v xml:space="preserve">module:ModuleType_BIFK_AlPP </v>
      </c>
      <c r="G20" t="str">
        <f t="shared" si="3"/>
        <v xml:space="preserve"> module:ModuleType_BIFK_AlPP a schema:PropertyValue ; schema:name "Modultyp AlPP im Studiengang BIFK" ; schema:value "Wahlpflichtmodul" .</v>
      </c>
      <c r="H20" t="s">
        <v>700</v>
      </c>
      <c r="I20" t="str">
        <f t="shared" si="4"/>
        <v xml:space="preserve">, module:ModuleType_BACS_AlPP </v>
      </c>
      <c r="J20" t="str">
        <f t="shared" si="5"/>
        <v xml:space="preserve"> module:ModuleType_BACS_AlPP a schema:PropertyValue ; schema:name "Modultyp AlPP im Studiengang BACS" ; schema:value "Wahlpflichtmodul" .</v>
      </c>
      <c r="K20" t="s">
        <v>701</v>
      </c>
      <c r="L20" t="str">
        <f t="shared" si="6"/>
        <v>, module:ModuleType_BMZK_AlPP .</v>
      </c>
      <c r="M20" t="str">
        <f t="shared" si="7"/>
        <v xml:space="preserve"> module:ModuleType_BMZK_AlPP a schema:PropertyValue ; schema:name "Modultyp AlPP im Studiengang BMZK" ; schema:value "Wahlpflichtmodul" .</v>
      </c>
      <c r="N20" s="24" t="str">
        <f t="shared" si="8"/>
        <v>module:ModuleType_BIFK_AlPP , module:ModuleType_BACS_AlPP , module:ModuleType_BMZK_AlPP .</v>
      </c>
      <c r="O20" t="s">
        <v>889</v>
      </c>
      <c r="P20" t="str">
        <f t="shared" si="9"/>
        <v xml:space="preserve"> module:ModuleType_BIFK_AlPP a schema:PropertyValue ; schema:name "Modultyp AlPP im Studiengang BIFK" ; schema:value "Wahlpflichtmodul" . module:ModuleType_BACS_AlPP a schema:PropertyValue ; schema:name "Modultyp AlPP im Studiengang BACS" ; schema:value "Wahlpflichtmodul" . module:ModuleType_BMZK_AlPP a schema:PropertyValue ; schema:name "Modultyp AlPP im Studiengang BMZK" ; schema:value "Wahlpflichtmodul" .</v>
      </c>
      <c r="Q20" t="s">
        <v>895</v>
      </c>
      <c r="R20" t="str">
        <f t="shared" si="10"/>
        <v>module:AlPP module:progrSpecProp_ModuleType module:ModuleType_AlPP . module:ModuleType_AlPP a schema:PropertyValue ; schema:identifier "ModuleType" ; schema:name "Modultyp AlPP" ; schema:valueReference module:ModuleType_BIFK_AlPP , module:ModuleType_BACS_AlPP , module:ModuleType_BMZK_AlPP . module:ModuleType_BIFK_AlPP a schema:PropertyValue ; schema:name "Modultyp AlPP im Studiengang BIFK" ; schema:value "Wahlpflichtmodul" . module:ModuleType_BACS_AlPP a schema:PropertyValue ; schema:name "Modultyp AlPP im Studiengang BACS" ; schema:value "Wahlpflichtmodul" . module:ModuleType_BMZK_AlPP a schema:PropertyValue ; schema:name "Modultyp AlPP im Studiengang BMZK" ; schema:value "Wahlpflichtmodul" .</v>
      </c>
    </row>
    <row r="21" spans="1:18" x14ac:dyDescent="0.35">
      <c r="A21" s="11" t="str">
        <f t="shared" si="0"/>
        <v>module:CoAn</v>
      </c>
      <c r="B21" s="4" t="s">
        <v>443</v>
      </c>
      <c r="C21" s="25" t="s">
        <v>725</v>
      </c>
      <c r="D21" s="28" t="str">
        <f t="shared" si="1"/>
        <v xml:space="preserve">module:CoAn module:progrSpecProp_ModuleType module:ModuleType_CoAn . module:ModuleType_CoAn a schema:PropertyValue ; schema:identifier "ModuleType" ; schema:name "Modultyp CoAn" ; schema:valueReference </v>
      </c>
      <c r="E21" s="18" t="s">
        <v>699</v>
      </c>
      <c r="F21" t="str">
        <f t="shared" si="2"/>
        <v xml:space="preserve">module:ModuleType_BIFK_CoAn </v>
      </c>
      <c r="G21" t="str">
        <f t="shared" si="3"/>
        <v xml:space="preserve"> module:ModuleType_BIFK_CoAn a schema:PropertyValue ; schema:name "Modultyp CoAn im Studiengang BIFK" ; schema:value "Wahlpflichtmodul" .</v>
      </c>
      <c r="H21" t="s">
        <v>700</v>
      </c>
      <c r="I21" t="str">
        <f t="shared" si="4"/>
        <v xml:space="preserve">, module:ModuleType_BACS_CoAn </v>
      </c>
      <c r="J21" t="str">
        <f t="shared" si="5"/>
        <v xml:space="preserve"> module:ModuleType_BACS_CoAn a schema:PropertyValue ; schema:name "Modultyp CoAn im Studiengang BACS" ; schema:value "Wahlpflichtmodul" .</v>
      </c>
      <c r="L21" t="str">
        <f t="shared" si="6"/>
        <v>.</v>
      </c>
      <c r="M21" t="str">
        <f t="shared" si="7"/>
        <v/>
      </c>
      <c r="N21" s="24" t="str">
        <f t="shared" si="8"/>
        <v>module:ModuleType_BIFK_CoAn , module:ModuleType_BACS_CoAn .</v>
      </c>
      <c r="O21" t="s">
        <v>889</v>
      </c>
      <c r="P21" t="str">
        <f t="shared" si="9"/>
        <v xml:space="preserve"> module:ModuleType_BIFK_CoAn a schema:PropertyValue ; schema:name "Modultyp CoAn im Studiengang BIFK" ; schema:value "Wahlpflichtmodul" . module:ModuleType_BACS_CoAn a schema:PropertyValue ; schema:name "Modultyp CoAn im Studiengang BACS" ; schema:value "Wahlpflichtmodul" .</v>
      </c>
      <c r="Q21" t="s">
        <v>895</v>
      </c>
      <c r="R21" t="str">
        <f t="shared" si="10"/>
        <v>module:CoAn module:progrSpecProp_ModuleType module:ModuleType_CoAn . module:ModuleType_CoAn a schema:PropertyValue ; schema:identifier "ModuleType" ; schema:name "Modultyp CoAn" ; schema:valueReference module:ModuleType_BIFK_CoAn , module:ModuleType_BACS_CoAn . module:ModuleType_BIFK_CoAn a schema:PropertyValue ; schema:name "Modultyp CoAn im Studiengang BIFK" ; schema:value "Wahlpflichtmodul" . module:ModuleType_BACS_CoAn a schema:PropertyValue ; schema:name "Modultyp CoAn im Studiengang BACS" ; schema:value "Wahlpflichtmodul" .</v>
      </c>
    </row>
    <row r="22" spans="1:18" x14ac:dyDescent="0.35">
      <c r="A22" s="11" t="str">
        <f t="shared" si="0"/>
        <v>module:DVML</v>
      </c>
      <c r="B22" s="4" t="s">
        <v>439</v>
      </c>
      <c r="C22" s="25" t="s">
        <v>725</v>
      </c>
      <c r="D22" s="28" t="str">
        <f t="shared" si="1"/>
        <v xml:space="preserve">module:DVML module:progrSpecProp_ModuleType module:ModuleType_DVML . module:ModuleType_DVML a schema:PropertyValue ; schema:identifier "ModuleType" ; schema:name "Modultyp DVML" ; schema:valueReference </v>
      </c>
      <c r="E22" s="18" t="s">
        <v>699</v>
      </c>
      <c r="F22" t="str">
        <f t="shared" si="2"/>
        <v xml:space="preserve">module:ModuleType_BIFK_DVML </v>
      </c>
      <c r="G22" t="str">
        <f t="shared" si="3"/>
        <v xml:space="preserve"> module:ModuleType_BIFK_DVML a schema:PropertyValue ; schema:name "Modultyp DVML im Studiengang BIFK" ; schema:value "Wahlpflichtmodul" .</v>
      </c>
      <c r="H22" t="s">
        <v>700</v>
      </c>
      <c r="I22" t="str">
        <f t="shared" si="4"/>
        <v xml:space="preserve">, module:ModuleType_BACS_DVML </v>
      </c>
      <c r="J22" t="str">
        <f t="shared" si="5"/>
        <v xml:space="preserve"> module:ModuleType_BACS_DVML a schema:PropertyValue ; schema:name "Modultyp DVML im Studiengang BACS" ; schema:value "Wahlpflichtmodul" .</v>
      </c>
      <c r="K22" t="s">
        <v>701</v>
      </c>
      <c r="L22" t="str">
        <f t="shared" si="6"/>
        <v>, module:ModuleType_BMZK_DVML .</v>
      </c>
      <c r="M22" t="str">
        <f t="shared" si="7"/>
        <v xml:space="preserve"> module:ModuleType_BMZK_DVML a schema:PropertyValue ; schema:name "Modultyp DVML im Studiengang BMZK" ; schema:value "Wahlpflichtmodul" .</v>
      </c>
      <c r="N22" s="24" t="str">
        <f t="shared" si="8"/>
        <v>module:ModuleType_BIFK_DVML , module:ModuleType_BACS_DVML , module:ModuleType_BMZK_DVML .</v>
      </c>
      <c r="O22" t="s">
        <v>889</v>
      </c>
      <c r="P22" t="str">
        <f t="shared" si="9"/>
        <v xml:space="preserve"> module:ModuleType_BIFK_DVML a schema:PropertyValue ; schema:name "Modultyp DVML im Studiengang BIFK" ; schema:value "Wahlpflichtmodul" . module:ModuleType_BACS_DVML a schema:PropertyValue ; schema:name "Modultyp DVML im Studiengang BACS" ; schema:value "Wahlpflichtmodul" . module:ModuleType_BMZK_DVML a schema:PropertyValue ; schema:name "Modultyp DVML im Studiengang BMZK" ; schema:value "Wahlpflichtmodul" .</v>
      </c>
      <c r="Q22" t="s">
        <v>895</v>
      </c>
      <c r="R22" t="str">
        <f t="shared" si="10"/>
        <v>module:DVML module:progrSpecProp_ModuleType module:ModuleType_DVML . module:ModuleType_DVML a schema:PropertyValue ; schema:identifier "ModuleType" ; schema:name "Modultyp DVML" ; schema:valueReference module:ModuleType_BIFK_DVML , module:ModuleType_BACS_DVML , module:ModuleType_BMZK_DVML . module:ModuleType_BIFK_DVML a schema:PropertyValue ; schema:name "Modultyp DVML im Studiengang BIFK" ; schema:value "Wahlpflichtmodul" . module:ModuleType_BACS_DVML a schema:PropertyValue ; schema:name "Modultyp DVML im Studiengang BACS" ; schema:value "Wahlpflichtmodul" . module:ModuleType_BMZK_DVML a schema:PropertyValue ; schema:name "Modultyp DVML im Studiengang BMZK" ; schema:value "Wahlpflichtmodul" .</v>
      </c>
    </row>
    <row r="23" spans="1:18" x14ac:dyDescent="0.35">
      <c r="A23" s="11" t="str">
        <f t="shared" si="0"/>
        <v>module:EfML</v>
      </c>
      <c r="B23" s="4" t="s">
        <v>431</v>
      </c>
      <c r="C23" s="25" t="s">
        <v>725</v>
      </c>
      <c r="D23" s="28" t="str">
        <f t="shared" si="1"/>
        <v xml:space="preserve">module:EfML module:progrSpecProp_ModuleType module:ModuleType_EfML . module:ModuleType_EfML a schema:PropertyValue ; schema:identifier "ModuleType" ; schema:name "Modultyp EfML" ; schema:valueReference </v>
      </c>
      <c r="E23" s="18" t="s">
        <v>701</v>
      </c>
      <c r="F23" t="str">
        <f t="shared" si="2"/>
        <v xml:space="preserve">module:ModuleType_BMZK_EfML </v>
      </c>
      <c r="G23" t="str">
        <f t="shared" si="3"/>
        <v xml:space="preserve"> module:ModuleType_BMZK_EfML a schema:PropertyValue ; schema:name "Modultyp EfML im Studiengang BMZK" ; schema:value "Wahlpflichtmodul" .</v>
      </c>
      <c r="I23" t="str">
        <f t="shared" si="4"/>
        <v>.</v>
      </c>
      <c r="J23" t="str">
        <f t="shared" si="5"/>
        <v/>
      </c>
      <c r="L23" t="str">
        <f t="shared" si="6"/>
        <v/>
      </c>
      <c r="M23" t="str">
        <f t="shared" si="7"/>
        <v/>
      </c>
      <c r="N23" s="24" t="str">
        <f t="shared" si="8"/>
        <v>module:ModuleType_BMZK_EfML .</v>
      </c>
      <c r="O23" t="s">
        <v>889</v>
      </c>
      <c r="P23" t="str">
        <f t="shared" si="9"/>
        <v xml:space="preserve"> module:ModuleType_BMZK_EfML a schema:PropertyValue ; schema:name "Modultyp EfML im Studiengang BMZK" ; schema:value "Wahlpflichtmodul" .</v>
      </c>
      <c r="Q23" t="s">
        <v>895</v>
      </c>
      <c r="R23" t="str">
        <f t="shared" si="10"/>
        <v>module:EfML module:progrSpecProp_ModuleType module:ModuleType_EfML . module:ModuleType_EfML a schema:PropertyValue ; schema:identifier "ModuleType" ; schema:name "Modultyp EfML" ; schema:valueReference module:ModuleType_BMZK_EfML . module:ModuleType_BMZK_EfML a schema:PropertyValue ; schema:name "Modultyp EfML im Studiengang BMZK" ; schema:value "Wahlpflichtmodul" .</v>
      </c>
    </row>
    <row r="24" spans="1:18" x14ac:dyDescent="0.35">
      <c r="A24" s="11" t="str">
        <f t="shared" si="0"/>
        <v>module:GlAV</v>
      </c>
      <c r="B24" s="4" t="s">
        <v>303</v>
      </c>
      <c r="C24" s="25" t="s">
        <v>725</v>
      </c>
      <c r="D24" s="28" t="str">
        <f t="shared" si="1"/>
        <v xml:space="preserve">module:GlAV module:progrSpecProp_ModuleType module:ModuleType_GlAV . module:ModuleType_GlAV a schema:PropertyValue ; schema:identifier "ModuleType" ; schema:name "Modultyp GlAV" ; schema:valueReference </v>
      </c>
      <c r="E24" s="18" t="s">
        <v>699</v>
      </c>
      <c r="F24" t="str">
        <f t="shared" si="2"/>
        <v xml:space="preserve">module:ModuleType_BIFK_GlAV </v>
      </c>
      <c r="G24" t="str">
        <f t="shared" si="3"/>
        <v xml:space="preserve"> module:ModuleType_BIFK_GlAV a schema:PropertyValue ; schema:name "Modultyp GlAV im Studiengang BIFK" ; schema:value "Wahlpflichtmodul" .</v>
      </c>
      <c r="H24" t="s">
        <v>700</v>
      </c>
      <c r="I24" t="str">
        <f t="shared" si="4"/>
        <v xml:space="preserve">, module:ModuleType_BACS_GlAV </v>
      </c>
      <c r="J24" t="str">
        <f t="shared" si="5"/>
        <v xml:space="preserve"> module:ModuleType_BACS_GlAV a schema:PropertyValue ; schema:name "Modultyp GlAV im Studiengang BACS" ; schema:value "Wahlpflichtmodul" .</v>
      </c>
      <c r="L24" t="str">
        <f t="shared" si="6"/>
        <v>.</v>
      </c>
      <c r="M24" t="str">
        <f t="shared" si="7"/>
        <v/>
      </c>
      <c r="N24" s="24" t="str">
        <f t="shared" si="8"/>
        <v>module:ModuleType_BIFK_GlAV , module:ModuleType_BACS_GlAV .</v>
      </c>
      <c r="O24" t="s">
        <v>889</v>
      </c>
      <c r="P24" t="str">
        <f t="shared" si="9"/>
        <v xml:space="preserve"> module:ModuleType_BIFK_GlAV a schema:PropertyValue ; schema:name "Modultyp GlAV im Studiengang BIFK" ; schema:value "Wahlpflichtmodul" . module:ModuleType_BACS_GlAV a schema:PropertyValue ; schema:name "Modultyp GlAV im Studiengang BACS" ; schema:value "Wahlpflichtmodul" .</v>
      </c>
      <c r="Q24" t="s">
        <v>895</v>
      </c>
      <c r="R24" t="str">
        <f t="shared" si="10"/>
        <v>module:GlAV module:progrSpecProp_ModuleType module:ModuleType_GlAV . module:ModuleType_GlAV a schema:PropertyValue ; schema:identifier "ModuleType" ; schema:name "Modultyp GlAV" ; schema:valueReference module:ModuleType_BIFK_GlAV , module:ModuleType_BACS_GlAV . module:ModuleType_BIFK_GlAV a schema:PropertyValue ; schema:name "Modultyp GlAV im Studiengang BIFK" ; schema:value "Wahlpflichtmodul" . module:ModuleType_BACS_GlAV a schema:PropertyValue ; schema:name "Modultyp GlAV im Studiengang BACS" ; schema:value "Wahlpflichtmodul" .</v>
      </c>
    </row>
    <row r="25" spans="1:18" x14ac:dyDescent="0.35">
      <c r="A25" s="11" t="str">
        <f t="shared" si="0"/>
        <v>module:GlCC</v>
      </c>
      <c r="B25" s="4" t="s">
        <v>416</v>
      </c>
      <c r="C25" s="25" t="s">
        <v>725</v>
      </c>
      <c r="D25" s="28" t="str">
        <f t="shared" si="1"/>
        <v xml:space="preserve">module:GlCC module:progrSpecProp_ModuleType module:ModuleType_GlCC . module:ModuleType_GlCC a schema:PropertyValue ; schema:identifier "ModuleType" ; schema:name "Modultyp GlCC" ; schema:valueReference </v>
      </c>
      <c r="E25" s="18" t="s">
        <v>699</v>
      </c>
      <c r="F25" t="str">
        <f t="shared" si="2"/>
        <v xml:space="preserve">module:ModuleType_BIFK_GlCC </v>
      </c>
      <c r="G25" t="str">
        <f t="shared" si="3"/>
        <v xml:space="preserve"> module:ModuleType_BIFK_GlCC a schema:PropertyValue ; schema:name "Modultyp GlCC im Studiengang BIFK" ; schema:value "Wahlpflichtmodul" .</v>
      </c>
      <c r="H25" t="s">
        <v>700</v>
      </c>
      <c r="I25" t="str">
        <f t="shared" si="4"/>
        <v xml:space="preserve">, module:ModuleType_BACS_GlCC </v>
      </c>
      <c r="J25" t="str">
        <f t="shared" si="5"/>
        <v xml:space="preserve"> module:ModuleType_BACS_GlCC a schema:PropertyValue ; schema:name "Modultyp GlCC im Studiengang BACS" ; schema:value "Wahlpflichtmodul" .</v>
      </c>
      <c r="K25" t="s">
        <v>701</v>
      </c>
      <c r="L25" t="str">
        <f t="shared" si="6"/>
        <v>, module:ModuleType_BMZK_GlCC .</v>
      </c>
      <c r="M25" t="str">
        <f t="shared" si="7"/>
        <v xml:space="preserve"> module:ModuleType_BMZK_GlCC a schema:PropertyValue ; schema:name "Modultyp GlCC im Studiengang BMZK" ; schema:value "Wahlpflichtmodul" .</v>
      </c>
      <c r="N25" s="24" t="str">
        <f t="shared" si="8"/>
        <v>module:ModuleType_BIFK_GlCC , module:ModuleType_BACS_GlCC , module:ModuleType_BMZK_GlCC .</v>
      </c>
      <c r="O25" t="s">
        <v>889</v>
      </c>
      <c r="P25" t="str">
        <f t="shared" si="9"/>
        <v xml:space="preserve"> module:ModuleType_BIFK_GlCC a schema:PropertyValue ; schema:name "Modultyp GlCC im Studiengang BIFK" ; schema:value "Wahlpflichtmodul" . module:ModuleType_BACS_GlCC a schema:PropertyValue ; schema:name "Modultyp GlCC im Studiengang BACS" ; schema:value "Wahlpflichtmodul" . module:ModuleType_BMZK_GlCC a schema:PropertyValue ; schema:name "Modultyp GlCC im Studiengang BMZK" ; schema:value "Wahlpflichtmodul" .</v>
      </c>
      <c r="Q25" t="s">
        <v>895</v>
      </c>
      <c r="R25" t="str">
        <f t="shared" si="10"/>
        <v>module:GlCC module:progrSpecProp_ModuleType module:ModuleType_GlCC . module:ModuleType_GlCC a schema:PropertyValue ; schema:identifier "ModuleType" ; schema:name "Modultyp GlCC" ; schema:valueReference module:ModuleType_BIFK_GlCC , module:ModuleType_BACS_GlCC , module:ModuleType_BMZK_GlCC . module:ModuleType_BIFK_GlCC a schema:PropertyValue ; schema:name "Modultyp GlCC im Studiengang BIFK" ; schema:value "Wahlpflichtmodul" . module:ModuleType_BACS_GlCC a schema:PropertyValue ; schema:name "Modultyp GlCC im Studiengang BACS" ; schema:value "Wahlpflichtmodul" . module:ModuleType_BMZK_GlCC a schema:PropertyValue ; schema:name "Modultyp GlCC im Studiengang BMZK" ; schema:value "Wahlpflichtmodul" .</v>
      </c>
    </row>
    <row r="26" spans="1:18" x14ac:dyDescent="0.35">
      <c r="A26" s="11" t="str">
        <f t="shared" si="0"/>
        <v>module:HuCI</v>
      </c>
      <c r="B26" s="4" t="s">
        <v>409</v>
      </c>
      <c r="C26" s="25" t="s">
        <v>725</v>
      </c>
      <c r="D26" s="28" t="str">
        <f t="shared" si="1"/>
        <v xml:space="preserve">module:HuCI module:progrSpecProp_ModuleType module:ModuleType_HuCI . module:ModuleType_HuCI a schema:PropertyValue ; schema:identifier "ModuleType" ; schema:name "Modultyp HuCI" ; schema:valueReference </v>
      </c>
      <c r="E26" s="18" t="s">
        <v>699</v>
      </c>
      <c r="F26" t="str">
        <f t="shared" si="2"/>
        <v xml:space="preserve">module:ModuleType_BIFK_HuCI </v>
      </c>
      <c r="G26" t="str">
        <f t="shared" si="3"/>
        <v xml:space="preserve"> module:ModuleType_BIFK_HuCI a schema:PropertyValue ; schema:name "Modultyp HuCI im Studiengang BIFK" ; schema:value "Wahlpflichtmodul" .</v>
      </c>
      <c r="H26" t="s">
        <v>700</v>
      </c>
      <c r="I26" t="str">
        <f t="shared" si="4"/>
        <v xml:space="preserve">, module:ModuleType_BACS_HuCI </v>
      </c>
      <c r="J26" t="str">
        <f t="shared" si="5"/>
        <v xml:space="preserve"> module:ModuleType_BACS_HuCI a schema:PropertyValue ; schema:name "Modultyp HuCI im Studiengang BACS" ; schema:value "Wahlpflichtmodul" .</v>
      </c>
      <c r="L26" t="str">
        <f t="shared" si="6"/>
        <v>.</v>
      </c>
      <c r="M26" t="str">
        <f t="shared" si="7"/>
        <v/>
      </c>
      <c r="N26" s="24" t="str">
        <f t="shared" si="8"/>
        <v>module:ModuleType_BIFK_HuCI , module:ModuleType_BACS_HuCI .</v>
      </c>
      <c r="O26" t="s">
        <v>889</v>
      </c>
      <c r="P26" t="str">
        <f t="shared" si="9"/>
        <v xml:space="preserve"> module:ModuleType_BIFK_HuCI a schema:PropertyValue ; schema:name "Modultyp HuCI im Studiengang BIFK" ; schema:value "Wahlpflichtmodul" . module:ModuleType_BACS_HuCI a schema:PropertyValue ; schema:name "Modultyp HuCI im Studiengang BACS" ; schema:value "Wahlpflichtmodul" .</v>
      </c>
      <c r="Q26" t="s">
        <v>895</v>
      </c>
      <c r="R26" t="str">
        <f t="shared" si="10"/>
        <v>module:HuCI module:progrSpecProp_ModuleType module:ModuleType_HuCI . module:ModuleType_HuCI a schema:PropertyValue ; schema:identifier "ModuleType" ; schema:name "Modultyp HuCI" ; schema:valueReference module:ModuleType_BIFK_HuCI , module:ModuleType_BACS_HuCI . module:ModuleType_BIFK_HuCI a schema:PropertyValue ; schema:name "Modultyp HuCI im Studiengang BIFK" ; schema:value "Wahlpflichtmodul" . module:ModuleType_BACS_HuCI a schema:PropertyValue ; schema:name "Modultyp HuCI im Studiengang BACS" ; schema:value "Wahlpflichtmodul" .</v>
      </c>
    </row>
    <row r="27" spans="1:18" x14ac:dyDescent="0.35">
      <c r="A27" s="11" t="str">
        <f t="shared" si="0"/>
        <v>module:MiCT</v>
      </c>
      <c r="B27" s="4" t="s">
        <v>401</v>
      </c>
      <c r="C27" s="25" t="s">
        <v>725</v>
      </c>
      <c r="D27" s="28" t="str">
        <f t="shared" si="1"/>
        <v xml:space="preserve">module:MiCT module:progrSpecProp_ModuleType module:ModuleType_MiCT . module:ModuleType_MiCT a schema:PropertyValue ; schema:identifier "ModuleType" ; schema:name "Modultyp MiCT" ; schema:valueReference </v>
      </c>
      <c r="E27" s="18" t="s">
        <v>699</v>
      </c>
      <c r="F27" t="str">
        <f t="shared" si="2"/>
        <v xml:space="preserve">module:ModuleType_BIFK_MiCT </v>
      </c>
      <c r="G27" t="str">
        <f t="shared" si="3"/>
        <v xml:space="preserve"> module:ModuleType_BIFK_MiCT a schema:PropertyValue ; schema:name "Modultyp MiCT im Studiengang BIFK" ; schema:value "Wahlpflichtmodul" .</v>
      </c>
      <c r="H27" t="s">
        <v>700</v>
      </c>
      <c r="I27" t="str">
        <f t="shared" si="4"/>
        <v xml:space="preserve">, module:ModuleType_BACS_MiCT </v>
      </c>
      <c r="J27" t="str">
        <f t="shared" si="5"/>
        <v xml:space="preserve"> module:ModuleType_BACS_MiCT a schema:PropertyValue ; schema:name "Modultyp MiCT im Studiengang BACS" ; schema:value "Wahlpflichtmodul" .</v>
      </c>
      <c r="L27" t="str">
        <f t="shared" si="6"/>
        <v>.</v>
      </c>
      <c r="M27" t="str">
        <f t="shared" si="7"/>
        <v/>
      </c>
      <c r="N27" s="24" t="str">
        <f t="shared" si="8"/>
        <v>module:ModuleType_BIFK_MiCT , module:ModuleType_BACS_MiCT .</v>
      </c>
      <c r="O27" t="s">
        <v>889</v>
      </c>
      <c r="P27" t="str">
        <f t="shared" si="9"/>
        <v xml:space="preserve"> module:ModuleType_BIFK_MiCT a schema:PropertyValue ; schema:name "Modultyp MiCT im Studiengang BIFK" ; schema:value "Wahlpflichtmodul" . module:ModuleType_BACS_MiCT a schema:PropertyValue ; schema:name "Modultyp MiCT im Studiengang BACS" ; schema:value "Wahlpflichtmodul" .</v>
      </c>
      <c r="Q27" t="s">
        <v>895</v>
      </c>
      <c r="R27" t="str">
        <f t="shared" si="10"/>
        <v>module:MiCT module:progrSpecProp_ModuleType module:ModuleType_MiCT . module:ModuleType_MiCT a schema:PropertyValue ; schema:identifier "ModuleType" ; schema:name "Modultyp MiCT" ; schema:valueReference module:ModuleType_BIFK_MiCT , module:ModuleType_BACS_MiCT . module:ModuleType_BIFK_MiCT a schema:PropertyValue ; schema:name "Modultyp MiCT im Studiengang BIFK" ; schema:value "Wahlpflichtmodul" . module:ModuleType_BACS_MiCT a schema:PropertyValue ; schema:name "Modultyp MiCT im Studiengang BACS" ; schema:value "Wahlpflichtmodul" .</v>
      </c>
    </row>
    <row r="28" spans="1:18" x14ac:dyDescent="0.35">
      <c r="A28" s="11" t="str">
        <f t="shared" si="0"/>
        <v>module:MiPr</v>
      </c>
      <c r="B28" s="4" t="s">
        <v>394</v>
      </c>
      <c r="C28" s="25" t="s">
        <v>725</v>
      </c>
      <c r="D28" s="28" t="str">
        <f t="shared" si="1"/>
        <v xml:space="preserve">module:MiPr module:progrSpecProp_ModuleType module:ModuleType_MiPr . module:ModuleType_MiPr a schema:PropertyValue ; schema:identifier "ModuleType" ; schema:name "Modultyp MiPr" ; schema:valueReference </v>
      </c>
      <c r="E28" s="18" t="s">
        <v>699</v>
      </c>
      <c r="F28" t="str">
        <f t="shared" si="2"/>
        <v xml:space="preserve">module:ModuleType_BIFK_MiPr </v>
      </c>
      <c r="G28" t="str">
        <f t="shared" si="3"/>
        <v xml:space="preserve"> module:ModuleType_BIFK_MiPr a schema:PropertyValue ; schema:name "Modultyp MiPr im Studiengang BIFK" ; schema:value "Wahlpflichtmodul" .</v>
      </c>
      <c r="H28" t="s">
        <v>700</v>
      </c>
      <c r="I28" t="str">
        <f t="shared" si="4"/>
        <v xml:space="preserve">, module:ModuleType_BACS_MiPr </v>
      </c>
      <c r="J28" t="str">
        <f t="shared" si="5"/>
        <v xml:space="preserve"> module:ModuleType_BACS_MiPr a schema:PropertyValue ; schema:name "Modultyp MiPr im Studiengang BACS" ; schema:value "Wahlpflichtmodul" .</v>
      </c>
      <c r="L28" t="str">
        <f t="shared" si="6"/>
        <v>.</v>
      </c>
      <c r="M28" t="str">
        <f t="shared" si="7"/>
        <v/>
      </c>
      <c r="N28" s="24" t="str">
        <f t="shared" si="8"/>
        <v>module:ModuleType_BIFK_MiPr , module:ModuleType_BACS_MiPr .</v>
      </c>
      <c r="O28" t="s">
        <v>889</v>
      </c>
      <c r="P28" t="str">
        <f t="shared" si="9"/>
        <v xml:space="preserve"> module:ModuleType_BIFK_MiPr a schema:PropertyValue ; schema:name "Modultyp MiPr im Studiengang BIFK" ; schema:value "Wahlpflichtmodul" . module:ModuleType_BACS_MiPr a schema:PropertyValue ; schema:name "Modultyp MiPr im Studiengang BACS" ; schema:value "Wahlpflichtmodul" .</v>
      </c>
      <c r="Q28" t="s">
        <v>895</v>
      </c>
      <c r="R28" t="str">
        <f t="shared" si="10"/>
        <v>module:MiPr module:progrSpecProp_ModuleType module:ModuleType_MiPr . module:ModuleType_MiPr a schema:PropertyValue ; schema:identifier "ModuleType" ; schema:name "Modultyp MiPr" ; schema:valueReference module:ModuleType_BIFK_MiPr , module:ModuleType_BACS_MiPr . module:ModuleType_BIFK_MiPr a schema:PropertyValue ; schema:name "Modultyp MiPr im Studiengang BIFK" ; schema:value "Wahlpflichtmodul" . module:ModuleType_BACS_MiPr a schema:PropertyValue ; schema:name "Modultyp MiPr im Studiengang BACS" ; schema:value "Wahlpflichtmodul" .</v>
      </c>
    </row>
    <row r="29" spans="1:18" x14ac:dyDescent="0.35">
      <c r="A29" s="11" t="str">
        <f t="shared" si="0"/>
        <v>module:OpAl</v>
      </c>
      <c r="B29" s="4" t="s">
        <v>387</v>
      </c>
      <c r="C29" s="25" t="s">
        <v>725</v>
      </c>
      <c r="D29" s="28" t="str">
        <f t="shared" si="1"/>
        <v xml:space="preserve">module:OpAl module:progrSpecProp_ModuleType module:ModuleType_OpAl . module:ModuleType_OpAl a schema:PropertyValue ; schema:identifier "ModuleType" ; schema:name "Modultyp OpAl" ; schema:valueReference </v>
      </c>
      <c r="E29" s="18" t="s">
        <v>699</v>
      </c>
      <c r="F29" t="str">
        <f t="shared" si="2"/>
        <v xml:space="preserve">module:ModuleType_BIFK_OpAl </v>
      </c>
      <c r="G29" t="str">
        <f t="shared" si="3"/>
        <v xml:space="preserve"> module:ModuleType_BIFK_OpAl a schema:PropertyValue ; schema:name "Modultyp OpAl im Studiengang BIFK" ; schema:value "Wahlpflichtmodul" .</v>
      </c>
      <c r="H29" t="s">
        <v>700</v>
      </c>
      <c r="I29" t="str">
        <f t="shared" si="4"/>
        <v xml:space="preserve">, module:ModuleType_BACS_OpAl </v>
      </c>
      <c r="J29" t="str">
        <f t="shared" si="5"/>
        <v xml:space="preserve"> module:ModuleType_BACS_OpAl a schema:PropertyValue ; schema:name "Modultyp OpAl im Studiengang BACS" ; schema:value "Wahlpflichtmodul" .</v>
      </c>
      <c r="L29" t="str">
        <f t="shared" si="6"/>
        <v>.</v>
      </c>
      <c r="M29" t="str">
        <f t="shared" si="7"/>
        <v/>
      </c>
      <c r="N29" s="24" t="str">
        <f t="shared" si="8"/>
        <v>module:ModuleType_BIFK_OpAl , module:ModuleType_BACS_OpAl .</v>
      </c>
      <c r="O29" t="s">
        <v>889</v>
      </c>
      <c r="P29" t="str">
        <f t="shared" si="9"/>
        <v xml:space="preserve"> module:ModuleType_BIFK_OpAl a schema:PropertyValue ; schema:name "Modultyp OpAl im Studiengang BIFK" ; schema:value "Wahlpflichtmodul" . module:ModuleType_BACS_OpAl a schema:PropertyValue ; schema:name "Modultyp OpAl im Studiengang BACS" ; schema:value "Wahlpflichtmodul" .</v>
      </c>
      <c r="Q29" t="s">
        <v>895</v>
      </c>
      <c r="R29" t="str">
        <f t="shared" si="10"/>
        <v>module:OpAl module:progrSpecProp_ModuleType module:ModuleType_OpAl . module:ModuleType_OpAl a schema:PropertyValue ; schema:identifier "ModuleType" ; schema:name "Modultyp OpAl" ; schema:valueReference module:ModuleType_BIFK_OpAl , module:ModuleType_BACS_OpAl . module:ModuleType_BIFK_OpAl a schema:PropertyValue ; schema:name "Modultyp OpAl im Studiengang BIFK" ; schema:value "Wahlpflichtmodul" . module:ModuleType_BACS_OpAl a schema:PropertyValue ; schema:name "Modultyp OpAl im Studiengang BACS" ; schema:value "Wahlpflichtmodul" .</v>
      </c>
    </row>
    <row r="30" spans="1:18" x14ac:dyDescent="0.35">
      <c r="A30" s="11" t="str">
        <f t="shared" si="0"/>
        <v>module:KoPr</v>
      </c>
      <c r="B30" s="4" t="s">
        <v>378</v>
      </c>
      <c r="C30" s="25" t="s">
        <v>725</v>
      </c>
      <c r="D30" s="28" t="str">
        <f t="shared" si="1"/>
        <v xml:space="preserve">module:KoPr module:progrSpecProp_ModuleType module:ModuleType_KoPr . module:ModuleType_KoPr a schema:PropertyValue ; schema:identifier "ModuleType" ; schema:name "Modultyp KoPr" ; schema:valueReference </v>
      </c>
      <c r="E30" s="18" t="s">
        <v>699</v>
      </c>
      <c r="F30" t="str">
        <f t="shared" si="2"/>
        <v xml:space="preserve">module:ModuleType_BIFK_KoPr </v>
      </c>
      <c r="G30" t="str">
        <f t="shared" si="3"/>
        <v xml:space="preserve"> module:ModuleType_BIFK_KoPr a schema:PropertyValue ; schema:name "Modultyp KoPr im Studiengang BIFK" ; schema:value "Pflichtmodul" .</v>
      </c>
      <c r="H30" t="s">
        <v>700</v>
      </c>
      <c r="I30" t="str">
        <f t="shared" si="4"/>
        <v xml:space="preserve">, module:ModuleType_BACS_KoPr </v>
      </c>
      <c r="J30" t="str">
        <f t="shared" si="5"/>
        <v xml:space="preserve"> module:ModuleType_BACS_KoPr a schema:PropertyValue ; schema:name "Modultyp KoPr im Studiengang BACS" ; schema:value "Pflichtmodul" .</v>
      </c>
      <c r="L30" t="str">
        <f t="shared" si="6"/>
        <v>.</v>
      </c>
      <c r="M30" t="str">
        <f t="shared" si="7"/>
        <v/>
      </c>
      <c r="N30" s="24" t="str">
        <f t="shared" si="8"/>
        <v>module:ModuleType_BIFK_KoPr , module:ModuleType_BACS_KoPr .</v>
      </c>
      <c r="O30" t="s">
        <v>887</v>
      </c>
      <c r="P30" t="str">
        <f t="shared" si="9"/>
        <v xml:space="preserve"> module:ModuleType_BIFK_KoPr a schema:PropertyValue ; schema:name "Modultyp KoPr im Studiengang BIFK" ; schema:value "Pflichtmodul" . module:ModuleType_BACS_KoPr a schema:PropertyValue ; schema:name "Modultyp KoPr im Studiengang BACS" ; schema:value "Pflichtmodul" .</v>
      </c>
      <c r="Q30" t="s">
        <v>895</v>
      </c>
      <c r="R30" t="str">
        <f t="shared" si="10"/>
        <v>module:KoPr module:progrSpecProp_ModuleType module:ModuleType_KoPr . module:ModuleType_KoPr a schema:PropertyValue ; schema:identifier "ModuleType" ; schema:name "Modultyp KoPr" ; schema:valueReference module:ModuleType_BIFK_KoPr , module:ModuleType_BACS_KoPr . module:ModuleType_BIFK_KoPr a schema:PropertyValue ; schema:name "Modultyp KoPr im Studiengang BIFK" ; schema:value "Pflichtmodul" . module:ModuleType_BACS_KoPr a schema:PropertyValue ; schema:name "Modultyp KoPr im Studiengang BACS" ; schema:value "Pflichtmodul" .</v>
      </c>
    </row>
    <row r="31" spans="1:18" x14ac:dyDescent="0.35">
      <c r="A31" s="11" t="str">
        <f t="shared" si="0"/>
        <v>module:SEIK</v>
      </c>
      <c r="B31" s="4" t="s">
        <v>367</v>
      </c>
      <c r="C31" s="25" t="s">
        <v>725</v>
      </c>
      <c r="D31" s="28" t="str">
        <f t="shared" si="1"/>
        <v xml:space="preserve">module:SEIK module:progrSpecProp_ModuleType module:ModuleType_SEIK . module:ModuleType_SEIK a schema:PropertyValue ; schema:identifier "ModuleType" ; schema:name "Modultyp SEIK" ; schema:valueReference </v>
      </c>
      <c r="E31" s="18" t="s">
        <v>699</v>
      </c>
      <c r="F31" t="str">
        <f t="shared" si="2"/>
        <v xml:space="preserve">module:ModuleType_BIFK_SEIK </v>
      </c>
      <c r="G31" t="str">
        <f t="shared" si="3"/>
        <v xml:space="preserve"> module:ModuleType_BIFK_SEIK a schema:PropertyValue ; schema:name "Modultyp SEIK im Studiengang BIFK" ; schema:value "Pflichtmodul" .</v>
      </c>
      <c r="H31" t="s">
        <v>700</v>
      </c>
      <c r="I31" t="str">
        <f t="shared" si="4"/>
        <v xml:space="preserve">, module:ModuleType_BACS_SEIK </v>
      </c>
      <c r="J31" t="str">
        <f t="shared" si="5"/>
        <v xml:space="preserve"> module:ModuleType_BACS_SEIK a schema:PropertyValue ; schema:name "Modultyp SEIK im Studiengang BACS" ; schema:value "Pflichtmodul" .</v>
      </c>
      <c r="K31" t="s">
        <v>701</v>
      </c>
      <c r="L31" t="str">
        <f t="shared" si="6"/>
        <v>, module:ModuleType_BMZK_SEIK .</v>
      </c>
      <c r="M31" t="str">
        <f t="shared" si="7"/>
        <v xml:space="preserve"> module:ModuleType_BMZK_SEIK a schema:PropertyValue ; schema:name "Modultyp SEIK im Studiengang BMZK" ; schema:value "Pflichtmodul" .</v>
      </c>
      <c r="N31" s="24" t="str">
        <f t="shared" si="8"/>
        <v>module:ModuleType_BIFK_SEIK , module:ModuleType_BACS_SEIK , module:ModuleType_BMZK_SEIK .</v>
      </c>
      <c r="O31" t="s">
        <v>887</v>
      </c>
      <c r="P31" t="str">
        <f t="shared" si="9"/>
        <v xml:space="preserve"> module:ModuleType_BIFK_SEIK a schema:PropertyValue ; schema:name "Modultyp SEIK im Studiengang BIFK" ; schema:value "Pflichtmodul" . module:ModuleType_BACS_SEIK a schema:PropertyValue ; schema:name "Modultyp SEIK im Studiengang BACS" ; schema:value "Pflichtmodul" . module:ModuleType_BMZK_SEIK a schema:PropertyValue ; schema:name "Modultyp SEIK im Studiengang BMZK" ; schema:value "Pflichtmodul" .</v>
      </c>
      <c r="Q31" t="s">
        <v>895</v>
      </c>
      <c r="R31" t="str">
        <f t="shared" si="10"/>
        <v>module:SEIK module:progrSpecProp_ModuleType module:ModuleType_SEIK . module:ModuleType_SEIK a schema:PropertyValue ; schema:identifier "ModuleType" ; schema:name "Modultyp SEIK" ; schema:valueReference module:ModuleType_BIFK_SEIK , module:ModuleType_BACS_SEIK , module:ModuleType_BMZK_SEIK . module:ModuleType_BIFK_SEIK a schema:PropertyValue ; schema:name "Modultyp SEIK im Studiengang BIFK" ; schema:value "Pflichtmodul" . module:ModuleType_BACS_SEIK a schema:PropertyValue ; schema:name "Modultyp SEIK im Studiengang BACS" ; schema:value "Pflichtmodul" . module:ModuleType_BMZK_SEIK a schema:PropertyValue ; schema:name "Modultyp SEIK im Studiengang BMZK" ; schema:value "Pflichtmodul" .</v>
      </c>
    </row>
    <row r="32" spans="1:18" x14ac:dyDescent="0.35">
      <c r="A32" s="11" t="str">
        <f t="shared" si="0"/>
        <v>module:AKrG</v>
      </c>
      <c r="B32" s="4" t="s">
        <v>360</v>
      </c>
      <c r="C32" s="25" t="s">
        <v>725</v>
      </c>
      <c r="D32" s="28" t="str">
        <f t="shared" si="1"/>
        <v xml:space="preserve">module:AKrG module:progrSpecProp_ModuleType module:ModuleType_AKrG . module:ModuleType_AKrG a schema:PropertyValue ; schema:identifier "ModuleType" ; schema:name "Modultyp AKrG" ; schema:valueReference </v>
      </c>
      <c r="E32" s="18" t="s">
        <v>699</v>
      </c>
      <c r="F32" t="str">
        <f t="shared" si="2"/>
        <v xml:space="preserve">module:ModuleType_BIFK_AKrG </v>
      </c>
      <c r="G32" t="str">
        <f t="shared" si="3"/>
        <v xml:space="preserve"> module:ModuleType_BIFK_AKrG a schema:PropertyValue ; schema:name "Modultyp AKrG im Studiengang BIFK" ; schema:value "Wahlpflichtmodul" .</v>
      </c>
      <c r="H32" t="s">
        <v>700</v>
      </c>
      <c r="I32" t="str">
        <f t="shared" si="4"/>
        <v xml:space="preserve">, module:ModuleType_BACS_AKrG </v>
      </c>
      <c r="J32" t="str">
        <f t="shared" si="5"/>
        <v xml:space="preserve"> module:ModuleType_BACS_AKrG a schema:PropertyValue ; schema:name "Modultyp AKrG im Studiengang BACS" ; schema:value "Wahlpflichtmodul" .</v>
      </c>
      <c r="L32" t="str">
        <f t="shared" si="6"/>
        <v>.</v>
      </c>
      <c r="M32" t="str">
        <f t="shared" si="7"/>
        <v/>
      </c>
      <c r="N32" s="24" t="str">
        <f t="shared" si="8"/>
        <v>module:ModuleType_BIFK_AKrG , module:ModuleType_BACS_AKrG .</v>
      </c>
      <c r="O32" t="s">
        <v>889</v>
      </c>
      <c r="P32" t="str">
        <f t="shared" si="9"/>
        <v xml:space="preserve"> module:ModuleType_BIFK_AKrG a schema:PropertyValue ; schema:name "Modultyp AKrG im Studiengang BIFK" ; schema:value "Wahlpflichtmodul" . module:ModuleType_BACS_AKrG a schema:PropertyValue ; schema:name "Modultyp AKrG im Studiengang BACS" ; schema:value "Wahlpflichtmodul" .</v>
      </c>
      <c r="Q32" t="s">
        <v>895</v>
      </c>
      <c r="R32" t="str">
        <f t="shared" si="10"/>
        <v>module:AKrG module:progrSpecProp_ModuleType module:ModuleType_AKrG . module:ModuleType_AKrG a schema:PropertyValue ; schema:identifier "ModuleType" ; schema:name "Modultyp AKrG" ; schema:valueReference module:ModuleType_BIFK_AKrG , module:ModuleType_BACS_AKrG . module:ModuleType_BIFK_AKrG a schema:PropertyValue ; schema:name "Modultyp AKrG im Studiengang BIFK" ; schema:value "Wahlpflichtmodul" . module:ModuleType_BACS_AKrG a schema:PropertyValue ; schema:name "Modultyp AKrG im Studiengang BACS" ; schema:value "Wahlpflichtmodul" .</v>
      </c>
    </row>
    <row r="33" spans="1:18" x14ac:dyDescent="0.35">
      <c r="A33" s="11" t="str">
        <f t="shared" si="0"/>
        <v>module:BITS</v>
      </c>
      <c r="B33" s="4" t="s">
        <v>350</v>
      </c>
      <c r="C33" s="25" t="s">
        <v>725</v>
      </c>
      <c r="D33" s="28" t="str">
        <f t="shared" si="1"/>
        <v xml:space="preserve">module:BITS module:progrSpecProp_ModuleType module:ModuleType_BITS . module:ModuleType_BITS a schema:PropertyValue ; schema:identifier "ModuleType" ; schema:name "Modultyp BITS" ; schema:valueReference </v>
      </c>
      <c r="E33" s="18" t="s">
        <v>699</v>
      </c>
      <c r="F33" t="str">
        <f t="shared" si="2"/>
        <v xml:space="preserve">module:ModuleType_BIFK_BITS </v>
      </c>
      <c r="G33" t="str">
        <f t="shared" si="3"/>
        <v xml:space="preserve"> module:ModuleType_BIFK_BITS a schema:PropertyValue ; schema:name "Modultyp BITS im Studiengang BIFK" ; schema:value "Wahlpflichtmodul" .</v>
      </c>
      <c r="H33" t="s">
        <v>700</v>
      </c>
      <c r="I33" t="str">
        <f t="shared" si="4"/>
        <v xml:space="preserve">, module:ModuleType_BACS_BITS </v>
      </c>
      <c r="J33" t="str">
        <f t="shared" si="5"/>
        <v xml:space="preserve"> module:ModuleType_BACS_BITS a schema:PropertyValue ; schema:name "Modultyp BITS im Studiengang BACS" ; schema:value "Wahlpflichtmodul" .</v>
      </c>
      <c r="K33" t="s">
        <v>701</v>
      </c>
      <c r="L33" t="str">
        <f t="shared" si="6"/>
        <v>, module:ModuleType_BMZK_BITS .</v>
      </c>
      <c r="M33" t="str">
        <f t="shared" si="7"/>
        <v xml:space="preserve"> module:ModuleType_BMZK_BITS a schema:PropertyValue ; schema:name "Modultyp BITS im Studiengang BMZK" ; schema:value "Wahlpflichtmodul" .</v>
      </c>
      <c r="N33" s="24" t="str">
        <f t="shared" si="8"/>
        <v>module:ModuleType_BIFK_BITS , module:ModuleType_BACS_BITS , module:ModuleType_BMZK_BITS .</v>
      </c>
      <c r="O33" t="s">
        <v>889</v>
      </c>
      <c r="P33" t="str">
        <f t="shared" si="9"/>
        <v xml:space="preserve"> module:ModuleType_BIFK_BITS a schema:PropertyValue ; schema:name "Modultyp BITS im Studiengang BIFK" ; schema:value "Wahlpflichtmodul" . module:ModuleType_BACS_BITS a schema:PropertyValue ; schema:name "Modultyp BITS im Studiengang BACS" ; schema:value "Wahlpflichtmodul" . module:ModuleType_BMZK_BITS a schema:PropertyValue ; schema:name "Modultyp BITS im Studiengang BMZK" ; schema:value "Wahlpflichtmodul" .</v>
      </c>
      <c r="Q33" t="s">
        <v>895</v>
      </c>
      <c r="R33" t="str">
        <f t="shared" si="10"/>
        <v>module:BITS module:progrSpecProp_ModuleType module:ModuleType_BITS . module:ModuleType_BITS a schema:PropertyValue ; schema:identifier "ModuleType" ; schema:name "Modultyp BITS" ; schema:valueReference module:ModuleType_BIFK_BITS , module:ModuleType_BACS_BITS , module:ModuleType_BMZK_BITS . module:ModuleType_BIFK_BITS a schema:PropertyValue ; schema:name "Modultyp BITS im Studiengang BIFK" ; schema:value "Wahlpflichtmodul" . module:ModuleType_BACS_BITS a schema:PropertyValue ; schema:name "Modultyp BITS im Studiengang BACS" ; schema:value "Wahlpflichtmodul" . module:ModuleType_BMZK_BITS a schema:PropertyValue ; schema:name "Modultyp BITS im Studiengang BMZK" ; schema:value "Wahlpflichtmodul" .</v>
      </c>
    </row>
    <row r="34" spans="1:18" x14ac:dyDescent="0.35">
      <c r="A34" s="11" t="str">
        <f t="shared" si="0"/>
        <v>module:CoGr</v>
      </c>
      <c r="B34" s="4" t="s">
        <v>342</v>
      </c>
      <c r="C34" s="25" t="s">
        <v>725</v>
      </c>
      <c r="D34" s="28" t="str">
        <f t="shared" si="1"/>
        <v xml:space="preserve">module:CoGr module:progrSpecProp_ModuleType module:ModuleType_CoGr . module:ModuleType_CoGr a schema:PropertyValue ; schema:identifier "ModuleType" ; schema:name "Modultyp CoGr" ; schema:valueReference </v>
      </c>
      <c r="E34" s="18" t="s">
        <v>699</v>
      </c>
      <c r="F34" t="str">
        <f t="shared" si="2"/>
        <v xml:space="preserve">module:ModuleType_BIFK_CoGr </v>
      </c>
      <c r="G34" t="str">
        <f t="shared" si="3"/>
        <v xml:space="preserve"> module:ModuleType_BIFK_CoGr a schema:PropertyValue ; schema:name "Modultyp CoGr im Studiengang BIFK" ; schema:value "Wahlpflichtmodul" .</v>
      </c>
      <c r="H34" t="s">
        <v>700</v>
      </c>
      <c r="I34" t="str">
        <f t="shared" si="4"/>
        <v xml:space="preserve">, module:ModuleType_BACS_CoGr </v>
      </c>
      <c r="J34" t="str">
        <f t="shared" si="5"/>
        <v xml:space="preserve"> module:ModuleType_BACS_CoGr a schema:PropertyValue ; schema:name "Modultyp CoGr im Studiengang BACS" ; schema:value "Wahlpflichtmodul" .</v>
      </c>
      <c r="L34" t="str">
        <f t="shared" si="6"/>
        <v>.</v>
      </c>
      <c r="M34" t="str">
        <f t="shared" si="7"/>
        <v/>
      </c>
      <c r="N34" s="24" t="str">
        <f t="shared" si="8"/>
        <v>module:ModuleType_BIFK_CoGr , module:ModuleType_BACS_CoGr .</v>
      </c>
      <c r="O34" t="s">
        <v>889</v>
      </c>
      <c r="P34" t="str">
        <f t="shared" si="9"/>
        <v xml:space="preserve"> module:ModuleType_BIFK_CoGr a schema:PropertyValue ; schema:name "Modultyp CoGr im Studiengang BIFK" ; schema:value "Wahlpflichtmodul" . module:ModuleType_BACS_CoGr a schema:PropertyValue ; schema:name "Modultyp CoGr im Studiengang BACS" ; schema:value "Wahlpflichtmodul" .</v>
      </c>
      <c r="Q34" t="s">
        <v>895</v>
      </c>
      <c r="R34" t="str">
        <f t="shared" si="10"/>
        <v>module:CoGr module:progrSpecProp_ModuleType module:ModuleType_CoGr . module:ModuleType_CoGr a schema:PropertyValue ; schema:identifier "ModuleType" ; schema:name "Modultyp CoGr" ; schema:valueReference module:ModuleType_BIFK_CoGr , module:ModuleType_BACS_CoGr . module:ModuleType_BIFK_CoGr a schema:PropertyValue ; schema:name "Modultyp CoGr im Studiengang BIFK" ; schema:value "Wahlpflichtmodul" . module:ModuleType_BACS_CoGr a schema:PropertyValue ; schema:name "Modultyp CoGr im Studiengang BACS" ; schema:value "Wahlpflichtmodul" .</v>
      </c>
    </row>
    <row r="35" spans="1:18" x14ac:dyDescent="0.35">
      <c r="A35" s="11" t="str">
        <f t="shared" si="0"/>
        <v>module:CNPr</v>
      </c>
      <c r="B35" s="4" t="s">
        <v>333</v>
      </c>
      <c r="C35" s="25" t="s">
        <v>725</v>
      </c>
      <c r="D35" s="28" t="str">
        <f t="shared" si="1"/>
        <v xml:space="preserve">module:CNPr module:progrSpecProp_ModuleType module:ModuleType_CNPr . module:ModuleType_CNPr a schema:PropertyValue ; schema:identifier "ModuleType" ; schema:name "Modultyp CNPr" ; schema:valueReference </v>
      </c>
      <c r="E35" s="18" t="s">
        <v>699</v>
      </c>
      <c r="F35" t="str">
        <f t="shared" si="2"/>
        <v xml:space="preserve">module:ModuleType_BIFK_CNPr </v>
      </c>
      <c r="G35" t="str">
        <f t="shared" si="3"/>
        <v xml:space="preserve"> module:ModuleType_BIFK_CNPr a schema:PropertyValue ; schema:name "Modultyp CNPr im Studiengang BIFK" ; schema:value "Wahlpflichtmodul" .</v>
      </c>
      <c r="H35" t="s">
        <v>700</v>
      </c>
      <c r="I35" t="str">
        <f t="shared" si="4"/>
        <v xml:space="preserve">, module:ModuleType_BACS_CNPr </v>
      </c>
      <c r="J35" t="str">
        <f t="shared" si="5"/>
        <v xml:space="preserve"> module:ModuleType_BACS_CNPr a schema:PropertyValue ; schema:name "Modultyp CNPr im Studiengang BACS" ; schema:value "Wahlpflichtmodul" .</v>
      </c>
      <c r="K35" t="s">
        <v>701</v>
      </c>
      <c r="L35" t="str">
        <f t="shared" si="6"/>
        <v>, module:ModuleType_BMZK_CNPr .</v>
      </c>
      <c r="M35" t="str">
        <f t="shared" si="7"/>
        <v xml:space="preserve"> module:ModuleType_BMZK_CNPr a schema:PropertyValue ; schema:name "Modultyp CNPr im Studiengang BMZK" ; schema:value "Wahlpflichtmodul" .</v>
      </c>
      <c r="N35" s="24" t="str">
        <f t="shared" si="8"/>
        <v>module:ModuleType_BIFK_CNPr , module:ModuleType_BACS_CNPr , module:ModuleType_BMZK_CNPr .</v>
      </c>
      <c r="O35" t="s">
        <v>889</v>
      </c>
      <c r="P35" t="str">
        <f t="shared" si="9"/>
        <v xml:space="preserve"> module:ModuleType_BIFK_CNPr a schema:PropertyValue ; schema:name "Modultyp CNPr im Studiengang BIFK" ; schema:value "Wahlpflichtmodul" . module:ModuleType_BACS_CNPr a schema:PropertyValue ; schema:name "Modultyp CNPr im Studiengang BACS" ; schema:value "Wahlpflichtmodul" . module:ModuleType_BMZK_CNPr a schema:PropertyValue ; schema:name "Modultyp CNPr im Studiengang BMZK" ; schema:value "Wahlpflichtmodul" .</v>
      </c>
      <c r="Q35" t="s">
        <v>895</v>
      </c>
      <c r="R35" t="str">
        <f t="shared" si="10"/>
        <v>module:CNPr module:progrSpecProp_ModuleType module:ModuleType_CNPr . module:ModuleType_CNPr a schema:PropertyValue ; schema:identifier "ModuleType" ; schema:name "Modultyp CNPr" ; schema:valueReference module:ModuleType_BIFK_CNPr , module:ModuleType_BACS_CNPr , module:ModuleType_BMZK_CNPr . module:ModuleType_BIFK_CNPr a schema:PropertyValue ; schema:name "Modultyp CNPr im Studiengang BIFK" ; schema:value "Wahlpflichtmodul" . module:ModuleType_BACS_CNPr a schema:PropertyValue ; schema:name "Modultyp CNPr im Studiengang BACS" ; schema:value "Wahlpflichtmodul" . module:ModuleType_BMZK_CNPr a schema:PropertyValue ; schema:name "Modultyp CNPr im Studiengang BMZK" ; schema:value "Wahlpflichtmodul" .</v>
      </c>
    </row>
    <row r="36" spans="1:18" x14ac:dyDescent="0.35">
      <c r="A36" s="11" t="str">
        <f t="shared" si="0"/>
        <v>module:DBPr</v>
      </c>
      <c r="B36" s="4" t="s">
        <v>326</v>
      </c>
      <c r="C36" s="25" t="s">
        <v>725</v>
      </c>
      <c r="D36" s="28" t="str">
        <f t="shared" si="1"/>
        <v xml:space="preserve">module:DBPr module:progrSpecProp_ModuleType module:ModuleType_DBPr . module:ModuleType_DBPr a schema:PropertyValue ; schema:identifier "ModuleType" ; schema:name "Modultyp DBPr" ; schema:valueReference </v>
      </c>
      <c r="E36" s="18" t="s">
        <v>699</v>
      </c>
      <c r="F36" t="str">
        <f t="shared" si="2"/>
        <v xml:space="preserve">module:ModuleType_BIFK_DBPr </v>
      </c>
      <c r="G36" t="str">
        <f t="shared" si="3"/>
        <v xml:space="preserve"> module:ModuleType_BIFK_DBPr a schema:PropertyValue ; schema:name "Modultyp DBPr im Studiengang BIFK" ; schema:value "Wahlpflichtmodul" .</v>
      </c>
      <c r="H36" t="s">
        <v>700</v>
      </c>
      <c r="I36" t="str">
        <f t="shared" si="4"/>
        <v xml:space="preserve">, module:ModuleType_BACS_DBPr </v>
      </c>
      <c r="J36" t="str">
        <f t="shared" si="5"/>
        <v xml:space="preserve"> module:ModuleType_BACS_DBPr a schema:PropertyValue ; schema:name "Modultyp DBPr im Studiengang BACS" ; schema:value "Wahlpflichtmodul" .</v>
      </c>
      <c r="K36" t="s">
        <v>701</v>
      </c>
      <c r="L36" t="str">
        <f t="shared" si="6"/>
        <v>, module:ModuleType_BMZK_DBPr .</v>
      </c>
      <c r="M36" t="str">
        <f t="shared" si="7"/>
        <v xml:space="preserve"> module:ModuleType_BMZK_DBPr a schema:PropertyValue ; schema:name "Modultyp DBPr im Studiengang BMZK" ; schema:value "Wahlpflichtmodul" .</v>
      </c>
      <c r="N36" s="24" t="str">
        <f t="shared" si="8"/>
        <v>module:ModuleType_BIFK_DBPr , module:ModuleType_BACS_DBPr , module:ModuleType_BMZK_DBPr .</v>
      </c>
      <c r="O36" t="s">
        <v>889</v>
      </c>
      <c r="P36" t="str">
        <f t="shared" si="9"/>
        <v xml:space="preserve"> module:ModuleType_BIFK_DBPr a schema:PropertyValue ; schema:name "Modultyp DBPr im Studiengang BIFK" ; schema:value "Wahlpflichtmodul" . module:ModuleType_BACS_DBPr a schema:PropertyValue ; schema:name "Modultyp DBPr im Studiengang BACS" ; schema:value "Wahlpflichtmodul" . module:ModuleType_BMZK_DBPr a schema:PropertyValue ; schema:name "Modultyp DBPr im Studiengang BMZK" ; schema:value "Wahlpflichtmodul" .</v>
      </c>
      <c r="Q36" t="s">
        <v>895</v>
      </c>
      <c r="R36" t="str">
        <f t="shared" si="10"/>
        <v>module:DBPr module:progrSpecProp_ModuleType module:ModuleType_DBPr . module:ModuleType_DBPr a schema:PropertyValue ; schema:identifier "ModuleType" ; schema:name "Modultyp DBPr" ; schema:valueReference module:ModuleType_BIFK_DBPr , module:ModuleType_BACS_DBPr , module:ModuleType_BMZK_DBPr . module:ModuleType_BIFK_DBPr a schema:PropertyValue ; schema:name "Modultyp DBPr im Studiengang BIFK" ; schema:value "Wahlpflichtmodul" . module:ModuleType_BACS_DBPr a schema:PropertyValue ; schema:name "Modultyp DBPr im Studiengang BACS" ; schema:value "Wahlpflichtmodul" . module:ModuleType_BMZK_DBPr a schema:PropertyValue ; schema:name "Modultyp DBPr im Studiengang BMZK" ; schema:value "Wahlpflichtmodul" .</v>
      </c>
    </row>
    <row r="37" spans="1:18" x14ac:dyDescent="0.35">
      <c r="A37" s="11" t="str">
        <f t="shared" si="0"/>
        <v>module:DaVi</v>
      </c>
      <c r="B37" s="4" t="s">
        <v>318</v>
      </c>
      <c r="C37" s="25" t="s">
        <v>725</v>
      </c>
      <c r="D37" s="28" t="str">
        <f t="shared" si="1"/>
        <v xml:space="preserve">module:DaVi module:progrSpecProp_ModuleType module:ModuleType_DaVi . module:ModuleType_DaVi a schema:PropertyValue ; schema:identifier "ModuleType" ; schema:name "Modultyp DaVi" ; schema:valueReference </v>
      </c>
      <c r="E37" s="18" t="s">
        <v>699</v>
      </c>
      <c r="F37" t="str">
        <f t="shared" si="2"/>
        <v xml:space="preserve">module:ModuleType_BIFK_DaVi </v>
      </c>
      <c r="G37" t="str">
        <f t="shared" si="3"/>
        <v xml:space="preserve"> module:ModuleType_BIFK_DaVi a schema:PropertyValue ; schema:name "Modultyp DaVi im Studiengang BIFK" ; schema:value "Wahlpflichtmodul" .</v>
      </c>
      <c r="H37" t="s">
        <v>700</v>
      </c>
      <c r="I37" t="str">
        <f t="shared" si="4"/>
        <v xml:space="preserve">, module:ModuleType_BACS_DaVi </v>
      </c>
      <c r="J37" t="str">
        <f t="shared" si="5"/>
        <v xml:space="preserve"> module:ModuleType_BACS_DaVi a schema:PropertyValue ; schema:name "Modultyp DaVi im Studiengang BACS" ; schema:value "Wahlpflichtmodul" .</v>
      </c>
      <c r="L37" t="str">
        <f t="shared" si="6"/>
        <v>.</v>
      </c>
      <c r="M37" t="str">
        <f t="shared" si="7"/>
        <v/>
      </c>
      <c r="N37" s="24" t="str">
        <f t="shared" si="8"/>
        <v>module:ModuleType_BIFK_DaVi , module:ModuleType_BACS_DaVi .</v>
      </c>
      <c r="O37" t="s">
        <v>889</v>
      </c>
      <c r="P37" t="str">
        <f t="shared" si="9"/>
        <v xml:space="preserve"> module:ModuleType_BIFK_DaVi a schema:PropertyValue ; schema:name "Modultyp DaVi im Studiengang BIFK" ; schema:value "Wahlpflichtmodul" . module:ModuleType_BACS_DaVi a schema:PropertyValue ; schema:name "Modultyp DaVi im Studiengang BACS" ; schema:value "Wahlpflichtmodul" .</v>
      </c>
      <c r="Q37" t="s">
        <v>895</v>
      </c>
      <c r="R37" t="str">
        <f t="shared" si="10"/>
        <v>module:DaVi module:progrSpecProp_ModuleType module:ModuleType_DaVi . module:ModuleType_DaVi a schema:PropertyValue ; schema:identifier "ModuleType" ; schema:name "Modultyp DaVi" ; schema:valueReference module:ModuleType_BIFK_DaVi , module:ModuleType_BACS_DaVi . module:ModuleType_BIFK_DaVi a schema:PropertyValue ; schema:name "Modultyp DaVi im Studiengang BIFK" ; schema:value "Wahlpflichtmodul" . module:ModuleType_BACS_DaVi a schema:PropertyValue ; schema:name "Modultyp DaVi im Studiengang BACS" ; schema:value "Wahlpflichtmodul" .</v>
      </c>
    </row>
    <row r="38" spans="1:18" x14ac:dyDescent="0.35">
      <c r="A38" s="11" t="str">
        <f t="shared" si="0"/>
        <v>module:DSBV</v>
      </c>
      <c r="B38" s="4" t="s">
        <v>311</v>
      </c>
      <c r="C38" s="25" t="s">
        <v>725</v>
      </c>
      <c r="D38" s="28" t="str">
        <f t="shared" si="1"/>
        <v xml:space="preserve">module:DSBV module:progrSpecProp_ModuleType module:ModuleType_DSBV . module:ModuleType_DSBV a schema:PropertyValue ; schema:identifier "ModuleType" ; schema:name "Modultyp DSBV" ; schema:valueReference </v>
      </c>
      <c r="E38" s="18" t="s">
        <v>699</v>
      </c>
      <c r="F38" t="str">
        <f t="shared" si="2"/>
        <v xml:space="preserve">module:ModuleType_BIFK_DSBV </v>
      </c>
      <c r="G38" t="str">
        <f t="shared" si="3"/>
        <v xml:space="preserve"> module:ModuleType_BIFK_DSBV a schema:PropertyValue ; schema:name "Modultyp DSBV im Studiengang BIFK" ; schema:value "Wahlpflichtmodul" .</v>
      </c>
      <c r="H38" t="s">
        <v>700</v>
      </c>
      <c r="I38" t="str">
        <f t="shared" si="4"/>
        <v xml:space="preserve">, module:ModuleType_BACS_DSBV </v>
      </c>
      <c r="J38" t="str">
        <f t="shared" si="5"/>
        <v xml:space="preserve"> module:ModuleType_BACS_DSBV a schema:PropertyValue ; schema:name "Modultyp DSBV im Studiengang BACS" ; schema:value "Wahlpflichtmodul" .</v>
      </c>
      <c r="L38" t="str">
        <f t="shared" si="6"/>
        <v>.</v>
      </c>
      <c r="M38" t="str">
        <f t="shared" si="7"/>
        <v/>
      </c>
      <c r="N38" s="24" t="str">
        <f t="shared" si="8"/>
        <v>module:ModuleType_BIFK_DSBV , module:ModuleType_BACS_DSBV .</v>
      </c>
      <c r="O38" t="s">
        <v>889</v>
      </c>
      <c r="P38" t="str">
        <f t="shared" si="9"/>
        <v xml:space="preserve"> module:ModuleType_BIFK_DSBV a schema:PropertyValue ; schema:name "Modultyp DSBV im Studiengang BIFK" ; schema:value "Wahlpflichtmodul" . module:ModuleType_BACS_DSBV a schema:PropertyValue ; schema:name "Modultyp DSBV im Studiengang BACS" ; schema:value "Wahlpflichtmodul" .</v>
      </c>
      <c r="Q38" t="s">
        <v>895</v>
      </c>
      <c r="R38" t="str">
        <f t="shared" si="10"/>
        <v>module:DSBV module:progrSpecProp_ModuleType module:ModuleType_DSBV . module:ModuleType_DSBV a schema:PropertyValue ; schema:identifier "ModuleType" ; schema:name "Modultyp DSBV" ; schema:valueReference module:ModuleType_BIFK_DSBV , module:ModuleType_BACS_DSBV . module:ModuleType_BIFK_DSBV a schema:PropertyValue ; schema:name "Modultyp DSBV im Studiengang BIFK" ; schema:value "Wahlpflichtmodul" . module:ModuleType_BACS_DSBV a schema:PropertyValue ; schema:name "Modultyp DSBV im Studiengang BACS" ; schema:value "Wahlpflichtmodul" .</v>
      </c>
    </row>
    <row r="39" spans="1:18" x14ac:dyDescent="0.35">
      <c r="A39" s="11" t="str">
        <f t="shared" si="0"/>
        <v>module:DiFi</v>
      </c>
      <c r="B39" s="4" t="s">
        <v>304</v>
      </c>
      <c r="C39" s="25" t="s">
        <v>725</v>
      </c>
      <c r="D39" s="28" t="str">
        <f t="shared" si="1"/>
        <v xml:space="preserve">module:DiFi module:progrSpecProp_ModuleType module:ModuleType_DiFi . module:ModuleType_DiFi a schema:PropertyValue ; schema:identifier "ModuleType" ; schema:name "Modultyp DiFi" ; schema:valueReference </v>
      </c>
      <c r="E39" s="18" t="s">
        <v>699</v>
      </c>
      <c r="F39" t="str">
        <f t="shared" si="2"/>
        <v xml:space="preserve">module:ModuleType_BIFK_DiFi </v>
      </c>
      <c r="G39" t="str">
        <f t="shared" si="3"/>
        <v xml:space="preserve"> module:ModuleType_BIFK_DiFi a schema:PropertyValue ; schema:name "Modultyp DiFi im Studiengang BIFK" ; schema:value "Wahlpflichtmodul" .</v>
      </c>
      <c r="H39" t="s">
        <v>700</v>
      </c>
      <c r="I39" t="str">
        <f t="shared" si="4"/>
        <v xml:space="preserve">, module:ModuleType_BACS_DiFi </v>
      </c>
      <c r="J39" t="str">
        <f t="shared" si="5"/>
        <v xml:space="preserve"> module:ModuleType_BACS_DiFi a schema:PropertyValue ; schema:name "Modultyp DiFi im Studiengang BACS" ; schema:value "Wahlpflichtmodul" .</v>
      </c>
      <c r="L39" t="str">
        <f t="shared" si="6"/>
        <v>.</v>
      </c>
      <c r="M39" t="str">
        <f t="shared" si="7"/>
        <v/>
      </c>
      <c r="N39" s="24" t="str">
        <f t="shared" si="8"/>
        <v>module:ModuleType_BIFK_DiFi , module:ModuleType_BACS_DiFi .</v>
      </c>
      <c r="O39" t="s">
        <v>889</v>
      </c>
      <c r="P39" t="str">
        <f t="shared" si="9"/>
        <v xml:space="preserve"> module:ModuleType_BIFK_DiFi a schema:PropertyValue ; schema:name "Modultyp DiFi im Studiengang BIFK" ; schema:value "Wahlpflichtmodul" . module:ModuleType_BACS_DiFi a schema:PropertyValue ; schema:name "Modultyp DiFi im Studiengang BACS" ; schema:value "Wahlpflichtmodul" .</v>
      </c>
      <c r="Q39" t="s">
        <v>895</v>
      </c>
      <c r="R39" t="str">
        <f t="shared" si="10"/>
        <v>module:DiFi module:progrSpecProp_ModuleType module:ModuleType_DiFi . module:ModuleType_DiFi a schema:PropertyValue ; schema:identifier "ModuleType" ; schema:name "Modultyp DiFi" ; schema:valueReference module:ModuleType_BIFK_DiFi , module:ModuleType_BACS_DiFi . module:ModuleType_BIFK_DiFi a schema:PropertyValue ; schema:name "Modultyp DiFi im Studiengang BIFK" ; schema:value "Wahlpflichtmodul" . module:ModuleType_BACS_DiFi a schema:PropertyValue ; schema:name "Modultyp DiFi im Studiengang BACS" ; schema:value "Wahlpflichtmodul" .</v>
      </c>
    </row>
    <row r="40" spans="1:18" x14ac:dyDescent="0.35">
      <c r="A40" s="11" t="str">
        <f t="shared" si="0"/>
        <v>module:GlWV</v>
      </c>
      <c r="B40" s="4" t="s">
        <v>297</v>
      </c>
      <c r="C40" s="25" t="s">
        <v>725</v>
      </c>
      <c r="D40" s="28" t="str">
        <f t="shared" si="1"/>
        <v xml:space="preserve">module:GlWV module:progrSpecProp_ModuleType module:ModuleType_GlWV . module:ModuleType_GlWV a schema:PropertyValue ; schema:identifier "ModuleType" ; schema:name "Modultyp GlWV" ; schema:valueReference </v>
      </c>
      <c r="E40" s="18" t="s">
        <v>699</v>
      </c>
      <c r="F40" t="str">
        <f t="shared" si="2"/>
        <v xml:space="preserve">module:ModuleType_BIFK_GlWV </v>
      </c>
      <c r="G40" t="str">
        <f t="shared" si="3"/>
        <v xml:space="preserve"> module:ModuleType_BIFK_GlWV a schema:PropertyValue ; schema:name "Modultyp GlWV im Studiengang BIFK" ; schema:value "Wahlpflichtmodul" .</v>
      </c>
      <c r="H40" t="s">
        <v>700</v>
      </c>
      <c r="I40" t="str">
        <f t="shared" si="4"/>
        <v xml:space="preserve">, module:ModuleType_BACS_GlWV </v>
      </c>
      <c r="J40" t="str">
        <f t="shared" si="5"/>
        <v xml:space="preserve"> module:ModuleType_BACS_GlWV a schema:PropertyValue ; schema:name "Modultyp GlWV im Studiengang BACS" ; schema:value "Wahlpflichtmodul" .</v>
      </c>
      <c r="K40" t="s">
        <v>701</v>
      </c>
      <c r="L40" t="str">
        <f t="shared" si="6"/>
        <v>, module:ModuleType_BMZK_GlWV .</v>
      </c>
      <c r="M40" t="str">
        <f t="shared" si="7"/>
        <v xml:space="preserve"> module:ModuleType_BMZK_GlWV a schema:PropertyValue ; schema:name "Modultyp GlWV im Studiengang BMZK" ; schema:value "Wahlpflichtmodul" .</v>
      </c>
      <c r="N40" s="24" t="str">
        <f t="shared" si="8"/>
        <v>module:ModuleType_BIFK_GlWV , module:ModuleType_BACS_GlWV , module:ModuleType_BMZK_GlWV .</v>
      </c>
      <c r="O40" t="s">
        <v>889</v>
      </c>
      <c r="P40" t="str">
        <f t="shared" si="9"/>
        <v xml:space="preserve"> module:ModuleType_BIFK_GlWV a schema:PropertyValue ; schema:name "Modultyp GlWV im Studiengang BIFK" ; schema:value "Wahlpflichtmodul" . module:ModuleType_BACS_GlWV a schema:PropertyValue ; schema:name "Modultyp GlWV im Studiengang BACS" ; schema:value "Wahlpflichtmodul" . module:ModuleType_BMZK_GlWV a schema:PropertyValue ; schema:name "Modultyp GlWV im Studiengang BMZK" ; schema:value "Wahlpflichtmodul" .</v>
      </c>
      <c r="Q40" t="s">
        <v>895</v>
      </c>
      <c r="R40" t="str">
        <f t="shared" si="10"/>
        <v>module:GlWV module:progrSpecProp_ModuleType module:ModuleType_GlWV . module:ModuleType_GlWV a schema:PropertyValue ; schema:identifier "ModuleType" ; schema:name "Modultyp GlWV" ; schema:valueReference module:ModuleType_BIFK_GlWV , module:ModuleType_BACS_GlWV , module:ModuleType_BMZK_GlWV . module:ModuleType_BIFK_GlWV a schema:PropertyValue ; schema:name "Modultyp GlWV im Studiengang BIFK" ; schema:value "Wahlpflichtmodul" . module:ModuleType_BACS_GlWV a schema:PropertyValue ; schema:name "Modultyp GlWV im Studiengang BACS" ; schema:value "Wahlpflichtmodul" . module:ModuleType_BMZK_GlWV a schema:PropertyValue ; schema:name "Modultyp GlWV im Studiengang BMZK" ; schema:value "Wahlpflichtmodul" .</v>
      </c>
    </row>
    <row r="41" spans="1:18" x14ac:dyDescent="0.35">
      <c r="A41" s="11" t="str">
        <f t="shared" si="0"/>
        <v>module:GlIM</v>
      </c>
      <c r="B41" s="4" t="s">
        <v>291</v>
      </c>
      <c r="C41" s="25" t="s">
        <v>725</v>
      </c>
      <c r="D41" s="28" t="str">
        <f t="shared" si="1"/>
        <v xml:space="preserve">module:GlIM module:progrSpecProp_ModuleType module:ModuleType_GlIM . module:ModuleType_GlIM a schema:PropertyValue ; schema:identifier "ModuleType" ; schema:name "Modultyp GlIM" ; schema:valueReference </v>
      </c>
      <c r="E41" s="18" t="s">
        <v>699</v>
      </c>
      <c r="F41" t="str">
        <f t="shared" si="2"/>
        <v xml:space="preserve">module:ModuleType_BIFK_GlIM </v>
      </c>
      <c r="G41" t="str">
        <f t="shared" si="3"/>
        <v xml:space="preserve"> module:ModuleType_BIFK_GlIM a schema:PropertyValue ; schema:name "Modultyp GlIM im Studiengang BIFK" ; schema:value "Wahlpflichtmodul" .</v>
      </c>
      <c r="H41" t="s">
        <v>700</v>
      </c>
      <c r="I41" t="str">
        <f t="shared" si="4"/>
        <v xml:space="preserve">, module:ModuleType_BACS_GlIM </v>
      </c>
      <c r="J41" t="str">
        <f t="shared" si="5"/>
        <v xml:space="preserve"> module:ModuleType_BACS_GlIM a schema:PropertyValue ; schema:name "Modultyp GlIM im Studiengang BACS" ; schema:value "Wahlpflichtmodul" .</v>
      </c>
      <c r="L41" t="str">
        <f t="shared" si="6"/>
        <v>.</v>
      </c>
      <c r="M41" t="str">
        <f t="shared" si="7"/>
        <v/>
      </c>
      <c r="N41" s="24" t="str">
        <f t="shared" si="8"/>
        <v>module:ModuleType_BIFK_GlIM , module:ModuleType_BACS_GlIM .</v>
      </c>
      <c r="O41" t="s">
        <v>889</v>
      </c>
      <c r="P41" t="str">
        <f t="shared" si="9"/>
        <v xml:space="preserve"> module:ModuleType_BIFK_GlIM a schema:PropertyValue ; schema:name "Modultyp GlIM im Studiengang BIFK" ; schema:value "Wahlpflichtmodul" . module:ModuleType_BACS_GlIM a schema:PropertyValue ; schema:name "Modultyp GlIM im Studiengang BACS" ; schema:value "Wahlpflichtmodul" .</v>
      </c>
      <c r="Q41" t="s">
        <v>895</v>
      </c>
      <c r="R41" t="str">
        <f t="shared" si="10"/>
        <v>module:GlIM module:progrSpecProp_ModuleType module:ModuleType_GlIM . module:ModuleType_GlIM a schema:PropertyValue ; schema:identifier "ModuleType" ; schema:name "Modultyp GlIM" ; schema:valueReference module:ModuleType_BIFK_GlIM , module:ModuleType_BACS_GlIM . module:ModuleType_BIFK_GlIM a schema:PropertyValue ; schema:name "Modultyp GlIM im Studiengang BIFK" ; schema:value "Wahlpflichtmodul" . module:ModuleType_BACS_GlIM a schema:PropertyValue ; schema:name "Modultyp GlIM im Studiengang BACS" ; schema:value "Wahlpflichtmodul" .</v>
      </c>
    </row>
    <row r="42" spans="1:18" x14ac:dyDescent="0.35">
      <c r="A42" s="11" t="str">
        <f t="shared" si="0"/>
        <v>module:InMC</v>
      </c>
      <c r="B42" s="4" t="s">
        <v>285</v>
      </c>
      <c r="C42" s="25" t="s">
        <v>725</v>
      </c>
      <c r="D42" s="28" t="str">
        <f t="shared" si="1"/>
        <v xml:space="preserve">module:InMC module:progrSpecProp_ModuleType module:ModuleType_InMC . module:ModuleType_InMC a schema:PropertyValue ; schema:identifier "ModuleType" ; schema:name "Modultyp InMC" ; schema:valueReference </v>
      </c>
      <c r="E42" s="18" t="s">
        <v>699</v>
      </c>
      <c r="F42" t="str">
        <f t="shared" si="2"/>
        <v xml:space="preserve">module:ModuleType_BIFK_InMC </v>
      </c>
      <c r="G42" t="str">
        <f t="shared" si="3"/>
        <v xml:space="preserve"> module:ModuleType_BIFK_InMC a schema:PropertyValue ; schema:name "Modultyp InMC im Studiengang BIFK" ; schema:value "Wahlpflichtmodul" .</v>
      </c>
      <c r="H42" t="s">
        <v>700</v>
      </c>
      <c r="I42" t="str">
        <f t="shared" si="4"/>
        <v xml:space="preserve">, module:ModuleType_BACS_InMC </v>
      </c>
      <c r="J42" t="str">
        <f t="shared" si="5"/>
        <v xml:space="preserve"> module:ModuleType_BACS_InMC a schema:PropertyValue ; schema:name "Modultyp InMC im Studiengang BACS" ; schema:value "Wahlpflichtmodul" .</v>
      </c>
      <c r="L42" t="str">
        <f t="shared" si="6"/>
        <v>.</v>
      </c>
      <c r="M42" t="str">
        <f t="shared" si="7"/>
        <v/>
      </c>
      <c r="N42" s="24" t="str">
        <f t="shared" si="8"/>
        <v>module:ModuleType_BIFK_InMC , module:ModuleType_BACS_InMC .</v>
      </c>
      <c r="O42" t="s">
        <v>889</v>
      </c>
      <c r="P42" t="str">
        <f t="shared" si="9"/>
        <v xml:space="preserve"> module:ModuleType_BIFK_InMC a schema:PropertyValue ; schema:name "Modultyp InMC im Studiengang BIFK" ; schema:value "Wahlpflichtmodul" . module:ModuleType_BACS_InMC a schema:PropertyValue ; schema:name "Modultyp InMC im Studiengang BACS" ; schema:value "Wahlpflichtmodul" .</v>
      </c>
      <c r="Q42" t="s">
        <v>895</v>
      </c>
      <c r="R42" t="str">
        <f t="shared" si="10"/>
        <v>module:InMC module:progrSpecProp_ModuleType module:ModuleType_InMC . module:ModuleType_InMC a schema:PropertyValue ; schema:identifier "ModuleType" ; schema:name "Modultyp InMC" ; schema:valueReference module:ModuleType_BIFK_InMC , module:ModuleType_BACS_InMC . module:ModuleType_BIFK_InMC a schema:PropertyValue ; schema:name "Modultyp InMC im Studiengang BIFK" ; schema:value "Wahlpflichtmodul" . module:ModuleType_BACS_InMC a schema:PropertyValue ; schema:name "Modultyp InMC im Studiengang BACS" ; schema:value "Wahlpflichtmodul" .</v>
      </c>
    </row>
    <row r="43" spans="1:18" x14ac:dyDescent="0.35">
      <c r="A43" s="11" t="str">
        <f t="shared" si="0"/>
        <v>module:JETA</v>
      </c>
      <c r="B43" s="4" t="s">
        <v>277</v>
      </c>
      <c r="C43" s="25" t="s">
        <v>725</v>
      </c>
      <c r="D43" s="28" t="str">
        <f t="shared" si="1"/>
        <v xml:space="preserve">module:JETA module:progrSpecProp_ModuleType module:ModuleType_JETA . module:ModuleType_JETA a schema:PropertyValue ; schema:identifier "ModuleType" ; schema:name "Modultyp JETA" ; schema:valueReference </v>
      </c>
      <c r="E43" s="18" t="s">
        <v>699</v>
      </c>
      <c r="F43" t="str">
        <f t="shared" si="2"/>
        <v xml:space="preserve">module:ModuleType_BIFK_JETA </v>
      </c>
      <c r="G43" t="str">
        <f t="shared" si="3"/>
        <v xml:space="preserve"> module:ModuleType_BIFK_JETA a schema:PropertyValue ; schema:name "Modultyp JETA im Studiengang BIFK" ; schema:value "Wahlpflichtmodul" .</v>
      </c>
      <c r="H43" t="s">
        <v>700</v>
      </c>
      <c r="I43" t="str">
        <f t="shared" si="4"/>
        <v xml:space="preserve">, module:ModuleType_BACS_JETA </v>
      </c>
      <c r="J43" t="str">
        <f t="shared" si="5"/>
        <v xml:space="preserve"> module:ModuleType_BACS_JETA a schema:PropertyValue ; schema:name "Modultyp JETA im Studiengang BACS" ; schema:value "Wahlpflichtmodul" .</v>
      </c>
      <c r="L43" t="str">
        <f t="shared" si="6"/>
        <v>.</v>
      </c>
      <c r="M43" t="str">
        <f t="shared" si="7"/>
        <v/>
      </c>
      <c r="N43" s="24" t="str">
        <f t="shared" si="8"/>
        <v>module:ModuleType_BIFK_JETA , module:ModuleType_BACS_JETA .</v>
      </c>
      <c r="O43" t="s">
        <v>889</v>
      </c>
      <c r="P43" t="str">
        <f t="shared" si="9"/>
        <v xml:space="preserve"> module:ModuleType_BIFK_JETA a schema:PropertyValue ; schema:name "Modultyp JETA im Studiengang BIFK" ; schema:value "Wahlpflichtmodul" . module:ModuleType_BACS_JETA a schema:PropertyValue ; schema:name "Modultyp JETA im Studiengang BACS" ; schema:value "Wahlpflichtmodul" .</v>
      </c>
      <c r="Q43" t="s">
        <v>895</v>
      </c>
      <c r="R43" t="str">
        <f t="shared" si="10"/>
        <v>module:JETA module:progrSpecProp_ModuleType module:ModuleType_JETA . module:ModuleType_JETA a schema:PropertyValue ; schema:identifier "ModuleType" ; schema:name "Modultyp JETA" ; schema:valueReference module:ModuleType_BIFK_JETA , module:ModuleType_BACS_JETA . module:ModuleType_BIFK_JETA a schema:PropertyValue ; schema:name "Modultyp JETA im Studiengang BIFK" ; schema:value "Wahlpflichtmodul" . module:ModuleType_BACS_JETA a schema:PropertyValue ; schema:name "Modultyp JETA im Studiengang BACS" ; schema:value "Wahlpflichtmodul" .</v>
      </c>
    </row>
    <row r="44" spans="1:18" x14ac:dyDescent="0.35">
      <c r="A44" s="11" t="str">
        <f t="shared" si="0"/>
        <v>module:MOPr</v>
      </c>
      <c r="B44" s="4" t="s">
        <v>272</v>
      </c>
      <c r="C44" s="25" t="s">
        <v>725</v>
      </c>
      <c r="D44" s="28" t="str">
        <f t="shared" si="1"/>
        <v xml:space="preserve">module:MOPr module:progrSpecProp_ModuleType module:ModuleType_MOPr . module:ModuleType_MOPr a schema:PropertyValue ; schema:identifier "ModuleType" ; schema:name "Modultyp MOPr" ; schema:valueReference </v>
      </c>
      <c r="E44" s="18" t="s">
        <v>699</v>
      </c>
      <c r="F44" t="str">
        <f t="shared" si="2"/>
        <v xml:space="preserve">module:ModuleType_BIFK_MOPr </v>
      </c>
      <c r="G44" t="str">
        <f t="shared" si="3"/>
        <v xml:space="preserve"> module:ModuleType_BIFK_MOPr a schema:PropertyValue ; schema:name "Modultyp MOPr im Studiengang BIFK" ; schema:value "Wahlpflichtmodul" .</v>
      </c>
      <c r="H44" t="s">
        <v>700</v>
      </c>
      <c r="I44" t="str">
        <f t="shared" si="4"/>
        <v xml:space="preserve">, module:ModuleType_BACS_MOPr </v>
      </c>
      <c r="J44" t="str">
        <f t="shared" si="5"/>
        <v xml:space="preserve"> module:ModuleType_BACS_MOPr a schema:PropertyValue ; schema:name "Modultyp MOPr im Studiengang BACS" ; schema:value "Wahlpflichtmodul" .</v>
      </c>
      <c r="L44" t="str">
        <f t="shared" si="6"/>
        <v>.</v>
      </c>
      <c r="M44" t="str">
        <f t="shared" si="7"/>
        <v/>
      </c>
      <c r="N44" s="24" t="str">
        <f t="shared" si="8"/>
        <v>module:ModuleType_BIFK_MOPr , module:ModuleType_BACS_MOPr .</v>
      </c>
      <c r="O44" t="s">
        <v>889</v>
      </c>
      <c r="P44" t="str">
        <f t="shared" si="9"/>
        <v xml:space="preserve"> module:ModuleType_BIFK_MOPr a schema:PropertyValue ; schema:name "Modultyp MOPr im Studiengang BIFK" ; schema:value "Wahlpflichtmodul" . module:ModuleType_BACS_MOPr a schema:PropertyValue ; schema:name "Modultyp MOPr im Studiengang BACS" ; schema:value "Wahlpflichtmodul" .</v>
      </c>
      <c r="Q44" t="s">
        <v>895</v>
      </c>
      <c r="R44" t="str">
        <f t="shared" si="10"/>
        <v>module:MOPr module:progrSpecProp_ModuleType module:ModuleType_MOPr . module:ModuleType_MOPr a schema:PropertyValue ; schema:identifier "ModuleType" ; schema:name "Modultyp MOPr" ; schema:valueReference module:ModuleType_BIFK_MOPr , module:ModuleType_BACS_MOPr . module:ModuleType_BIFK_MOPr a schema:PropertyValue ; schema:name "Modultyp MOPr im Studiengang BIFK" ; schema:value "Wahlpflichtmodul" . module:ModuleType_BACS_MOPr a schema:PropertyValue ; schema:name "Modultyp MOPr im Studiengang BACS" ; schema:value "Wahlpflichtmodul" .</v>
      </c>
    </row>
    <row r="45" spans="1:18" x14ac:dyDescent="0.35">
      <c r="A45" s="11" t="str">
        <f t="shared" si="0"/>
        <v>module:MaPr</v>
      </c>
      <c r="B45" s="4" t="s">
        <v>266</v>
      </c>
      <c r="C45" s="25" t="s">
        <v>725</v>
      </c>
      <c r="D45" s="28" t="str">
        <f t="shared" si="1"/>
        <v xml:space="preserve">module:MaPr module:progrSpecProp_ModuleType module:ModuleType_MaPr . module:ModuleType_MaPr a schema:PropertyValue ; schema:identifier "ModuleType" ; schema:name "Modultyp MaPr" ; schema:valueReference </v>
      </c>
      <c r="E45" s="18" t="s">
        <v>699</v>
      </c>
      <c r="F45" t="str">
        <f t="shared" si="2"/>
        <v xml:space="preserve">module:ModuleType_BIFK_MaPr </v>
      </c>
      <c r="G45" t="str">
        <f t="shared" si="3"/>
        <v xml:space="preserve"> module:ModuleType_BIFK_MaPr a schema:PropertyValue ; schema:name "Modultyp MaPr im Studiengang BIFK" ; schema:value "Wahlpflichtmodul" .</v>
      </c>
      <c r="H45" t="s">
        <v>700</v>
      </c>
      <c r="I45" t="str">
        <f t="shared" si="4"/>
        <v xml:space="preserve">, module:ModuleType_BACS_MaPr </v>
      </c>
      <c r="J45" t="str">
        <f t="shared" si="5"/>
        <v xml:space="preserve"> module:ModuleType_BACS_MaPr a schema:PropertyValue ; schema:name "Modultyp MaPr im Studiengang BACS" ; schema:value "Wahlpflichtmodul" .</v>
      </c>
      <c r="L45" t="str">
        <f t="shared" si="6"/>
        <v>.</v>
      </c>
      <c r="M45" t="str">
        <f t="shared" si="7"/>
        <v/>
      </c>
      <c r="N45" s="24" t="str">
        <f t="shared" si="8"/>
        <v>module:ModuleType_BIFK_MaPr , module:ModuleType_BACS_MaPr .</v>
      </c>
      <c r="O45" t="s">
        <v>889</v>
      </c>
      <c r="P45" t="str">
        <f t="shared" si="9"/>
        <v xml:space="preserve"> module:ModuleType_BIFK_MaPr a schema:PropertyValue ; schema:name "Modultyp MaPr im Studiengang BIFK" ; schema:value "Wahlpflichtmodul" . module:ModuleType_BACS_MaPr a schema:PropertyValue ; schema:name "Modultyp MaPr im Studiengang BACS" ; schema:value "Wahlpflichtmodul" .</v>
      </c>
      <c r="Q45" t="s">
        <v>895</v>
      </c>
      <c r="R45" t="str">
        <f t="shared" si="10"/>
        <v>module:MaPr module:progrSpecProp_ModuleType module:ModuleType_MaPr . module:ModuleType_MaPr a schema:PropertyValue ; schema:identifier "ModuleType" ; schema:name "Modultyp MaPr" ; schema:valueReference module:ModuleType_BIFK_MaPr , module:ModuleType_BACS_MaPr . module:ModuleType_BIFK_MaPr a schema:PropertyValue ; schema:name "Modultyp MaPr im Studiengang BIFK" ; schema:value "Wahlpflichtmodul" . module:ModuleType_BACS_MaPr a schema:PropertyValue ; schema:name "Modultyp MaPr im Studiengang BACS" ; schema:value "Wahlpflichtmodul" .</v>
      </c>
    </row>
    <row r="46" spans="1:18" x14ac:dyDescent="0.35">
      <c r="A46" s="11" t="str">
        <f t="shared" si="0"/>
        <v>module:MoAS</v>
      </c>
      <c r="B46" s="4" t="s">
        <v>260</v>
      </c>
      <c r="C46" s="25" t="s">
        <v>725</v>
      </c>
      <c r="D46" s="28" t="str">
        <f t="shared" si="1"/>
        <v xml:space="preserve">module:MoAS module:progrSpecProp_ModuleType module:ModuleType_MoAS . module:ModuleType_MoAS a schema:PropertyValue ; schema:identifier "ModuleType" ; schema:name "Modultyp MoAS" ; schema:valueReference </v>
      </c>
      <c r="E46" s="18" t="s">
        <v>699</v>
      </c>
      <c r="F46" t="str">
        <f t="shared" si="2"/>
        <v xml:space="preserve">module:ModuleType_BIFK_MoAS </v>
      </c>
      <c r="G46" t="str">
        <f t="shared" si="3"/>
        <v xml:space="preserve"> module:ModuleType_BIFK_MoAS a schema:PropertyValue ; schema:name "Modultyp MoAS im Studiengang BIFK" ; schema:value "Wahlpflichtmodul" .</v>
      </c>
      <c r="H46" t="s">
        <v>700</v>
      </c>
      <c r="I46" t="str">
        <f t="shared" si="4"/>
        <v xml:space="preserve">, module:ModuleType_BACS_MoAS </v>
      </c>
      <c r="J46" t="str">
        <f t="shared" si="5"/>
        <v xml:space="preserve"> module:ModuleType_BACS_MoAS a schema:PropertyValue ; schema:name "Modultyp MoAS im Studiengang BACS" ; schema:value "Wahlpflichtmodul" .</v>
      </c>
      <c r="L46" t="str">
        <f t="shared" si="6"/>
        <v>.</v>
      </c>
      <c r="M46" t="str">
        <f t="shared" si="7"/>
        <v/>
      </c>
      <c r="N46" s="24" t="str">
        <f t="shared" si="8"/>
        <v>module:ModuleType_BIFK_MoAS , module:ModuleType_BACS_MoAS .</v>
      </c>
      <c r="O46" t="s">
        <v>889</v>
      </c>
      <c r="P46" t="str">
        <f t="shared" si="9"/>
        <v xml:space="preserve"> module:ModuleType_BIFK_MoAS a schema:PropertyValue ; schema:name "Modultyp MoAS im Studiengang BIFK" ; schema:value "Wahlpflichtmodul" . module:ModuleType_BACS_MoAS a schema:PropertyValue ; schema:name "Modultyp MoAS im Studiengang BACS" ; schema:value "Wahlpflichtmodul" .</v>
      </c>
      <c r="Q46" t="s">
        <v>895</v>
      </c>
      <c r="R46" t="str">
        <f t="shared" si="10"/>
        <v>module:MoAS module:progrSpecProp_ModuleType module:ModuleType_MoAS . module:ModuleType_MoAS a schema:PropertyValue ; schema:identifier "ModuleType" ; schema:name "Modultyp MoAS" ; schema:valueReference module:ModuleType_BIFK_MoAS , module:ModuleType_BACS_MoAS . module:ModuleType_BIFK_MoAS a schema:PropertyValue ; schema:name "Modultyp MoAS im Studiengang BIFK" ; schema:value "Wahlpflichtmodul" . module:ModuleType_BACS_MoAS a schema:PropertyValue ; schema:name "Modultyp MoAS im Studiengang BACS" ; schema:value "Wahlpflichtmodul" .</v>
      </c>
    </row>
    <row r="47" spans="1:18" x14ac:dyDescent="0.35">
      <c r="A47" s="11" t="str">
        <f t="shared" si="0"/>
        <v>module:OOSS</v>
      </c>
      <c r="B47" s="4" t="s">
        <v>255</v>
      </c>
      <c r="C47" s="25" t="s">
        <v>725</v>
      </c>
      <c r="D47" s="28" t="str">
        <f t="shared" si="1"/>
        <v xml:space="preserve">module:OOSS module:progrSpecProp_ModuleType module:ModuleType_OOSS . module:ModuleType_OOSS a schema:PropertyValue ; schema:identifier "ModuleType" ; schema:name "Modultyp OOSS" ; schema:valueReference </v>
      </c>
      <c r="E47" s="18" t="s">
        <v>699</v>
      </c>
      <c r="F47" t="str">
        <f t="shared" si="2"/>
        <v xml:space="preserve">module:ModuleType_BIFK_OOSS </v>
      </c>
      <c r="G47" t="str">
        <f t="shared" si="3"/>
        <v xml:space="preserve"> module:ModuleType_BIFK_OOSS a schema:PropertyValue ; schema:name "Modultyp OOSS im Studiengang BIFK" ; schema:value "Wahlpflichtmodul" .</v>
      </c>
      <c r="H47" t="s">
        <v>700</v>
      </c>
      <c r="I47" t="str">
        <f t="shared" si="4"/>
        <v xml:space="preserve">, module:ModuleType_BACS_OOSS </v>
      </c>
      <c r="J47" t="str">
        <f t="shared" si="5"/>
        <v xml:space="preserve"> module:ModuleType_BACS_OOSS a schema:PropertyValue ; schema:name "Modultyp OOSS im Studiengang BACS" ; schema:value "Wahlpflichtmodul" .</v>
      </c>
      <c r="L47" t="str">
        <f t="shared" si="6"/>
        <v>.</v>
      </c>
      <c r="M47" t="str">
        <f t="shared" si="7"/>
        <v/>
      </c>
      <c r="N47" s="24" t="str">
        <f t="shared" si="8"/>
        <v>module:ModuleType_BIFK_OOSS , module:ModuleType_BACS_OOSS .</v>
      </c>
      <c r="O47" t="s">
        <v>889</v>
      </c>
      <c r="P47" t="str">
        <f t="shared" si="9"/>
        <v xml:space="preserve"> module:ModuleType_BIFK_OOSS a schema:PropertyValue ; schema:name "Modultyp OOSS im Studiengang BIFK" ; schema:value "Wahlpflichtmodul" . module:ModuleType_BACS_OOSS a schema:PropertyValue ; schema:name "Modultyp OOSS im Studiengang BACS" ; schema:value "Wahlpflichtmodul" .</v>
      </c>
      <c r="Q47" t="s">
        <v>895</v>
      </c>
      <c r="R47" t="str">
        <f t="shared" si="10"/>
        <v>module:OOSS module:progrSpecProp_ModuleType module:ModuleType_OOSS . module:ModuleType_OOSS a schema:PropertyValue ; schema:identifier "ModuleType" ; schema:name "Modultyp OOSS" ; schema:valueReference module:ModuleType_BIFK_OOSS , module:ModuleType_BACS_OOSS . module:ModuleType_BIFK_OOSS a schema:PropertyValue ; schema:name "Modultyp OOSS im Studiengang BIFK" ; schema:value "Wahlpflichtmodul" . module:ModuleType_BACS_OOSS a schema:PropertyValue ; schema:name "Modultyp OOSS im Studiengang BACS" ; schema:value "Wahlpflichtmodul" .</v>
      </c>
    </row>
    <row r="48" spans="1:18" x14ac:dyDescent="0.35">
      <c r="A48" s="11" t="str">
        <f t="shared" si="0"/>
        <v>module:ReAr</v>
      </c>
      <c r="B48" s="4" t="s">
        <v>248</v>
      </c>
      <c r="C48" s="25" t="s">
        <v>725</v>
      </c>
      <c r="D48" s="28" t="str">
        <f t="shared" si="1"/>
        <v xml:space="preserve">module:ReAr module:progrSpecProp_ModuleType module:ModuleType_ReAr . module:ModuleType_ReAr a schema:PropertyValue ; schema:identifier "ModuleType" ; schema:name "Modultyp ReAr" ; schema:valueReference </v>
      </c>
      <c r="E48" s="18" t="s">
        <v>699</v>
      </c>
      <c r="F48" t="str">
        <f t="shared" si="2"/>
        <v xml:space="preserve">module:ModuleType_BIFK_ReAr </v>
      </c>
      <c r="G48" t="str">
        <f t="shared" si="3"/>
        <v xml:space="preserve"> module:ModuleType_BIFK_ReAr a schema:PropertyValue ; schema:name "Modultyp ReAr im Studiengang BIFK" ; schema:value "Wahlpflichtmodul" .</v>
      </c>
      <c r="H48" t="s">
        <v>700</v>
      </c>
      <c r="I48" t="str">
        <f t="shared" si="4"/>
        <v xml:space="preserve">, module:ModuleType_BACS_ReAr </v>
      </c>
      <c r="J48" t="str">
        <f t="shared" si="5"/>
        <v xml:space="preserve"> module:ModuleType_BACS_ReAr a schema:PropertyValue ; schema:name "Modultyp ReAr im Studiengang BACS" ; schema:value "Wahlpflichtmodul" .</v>
      </c>
      <c r="L48" t="str">
        <f t="shared" si="6"/>
        <v>.</v>
      </c>
      <c r="M48" t="str">
        <f t="shared" si="7"/>
        <v/>
      </c>
      <c r="N48" s="24" t="str">
        <f t="shared" si="8"/>
        <v>module:ModuleType_BIFK_ReAr , module:ModuleType_BACS_ReAr .</v>
      </c>
      <c r="O48" t="s">
        <v>889</v>
      </c>
      <c r="P48" t="str">
        <f t="shared" si="9"/>
        <v xml:space="preserve"> module:ModuleType_BIFK_ReAr a schema:PropertyValue ; schema:name "Modultyp ReAr im Studiengang BIFK" ; schema:value "Wahlpflichtmodul" . module:ModuleType_BACS_ReAr a schema:PropertyValue ; schema:name "Modultyp ReAr im Studiengang BACS" ; schema:value "Wahlpflichtmodul" .</v>
      </c>
      <c r="Q48" t="s">
        <v>895</v>
      </c>
      <c r="R48" t="str">
        <f t="shared" si="10"/>
        <v>module:ReAr module:progrSpecProp_ModuleType module:ModuleType_ReAr . module:ModuleType_ReAr a schema:PropertyValue ; schema:identifier "ModuleType" ; schema:name "Modultyp ReAr" ; schema:valueReference module:ModuleType_BIFK_ReAr , module:ModuleType_BACS_ReAr . module:ModuleType_BIFK_ReAr a schema:PropertyValue ; schema:name "Modultyp ReAr im Studiengang BIFK" ; schema:value "Wahlpflichtmodul" . module:ModuleType_BACS_ReAr a schema:PropertyValue ; schema:name "Modultyp ReAr im Studiengang BACS" ; schema:value "Wahlpflichtmodul" .</v>
      </c>
    </row>
    <row r="49" spans="1:18" x14ac:dyDescent="0.35">
      <c r="A49" s="11" t="str">
        <f t="shared" si="0"/>
        <v>module:ScMD</v>
      </c>
      <c r="B49" s="4" t="s">
        <v>241</v>
      </c>
      <c r="C49" s="25" t="s">
        <v>725</v>
      </c>
      <c r="D49" s="28" t="str">
        <f t="shared" si="1"/>
        <v xml:space="preserve">module:ScMD module:progrSpecProp_ModuleType module:ModuleType_ScMD . module:ModuleType_ScMD a schema:PropertyValue ; schema:identifier "ModuleType" ; schema:name "Modultyp ScMD" ; schema:valueReference </v>
      </c>
      <c r="E49" s="18" t="s">
        <v>699</v>
      </c>
      <c r="F49" t="str">
        <f t="shared" si="2"/>
        <v xml:space="preserve">module:ModuleType_BIFK_ScMD </v>
      </c>
      <c r="G49" t="str">
        <f t="shared" si="3"/>
        <v xml:space="preserve"> module:ModuleType_BIFK_ScMD a schema:PropertyValue ; schema:name "Modultyp ScMD im Studiengang BIFK" ; schema:value "Wahlpflichtmodul" .</v>
      </c>
      <c r="H49" t="s">
        <v>700</v>
      </c>
      <c r="I49" t="str">
        <f t="shared" si="4"/>
        <v xml:space="preserve">, module:ModuleType_BACS_ScMD </v>
      </c>
      <c r="J49" t="str">
        <f t="shared" si="5"/>
        <v xml:space="preserve"> module:ModuleType_BACS_ScMD a schema:PropertyValue ; schema:name "Modultyp ScMD im Studiengang BACS" ; schema:value "Wahlpflichtmodul" .</v>
      </c>
      <c r="L49" t="str">
        <f t="shared" si="6"/>
        <v>.</v>
      </c>
      <c r="M49" t="str">
        <f t="shared" si="7"/>
        <v/>
      </c>
      <c r="N49" s="24" t="str">
        <f t="shared" si="8"/>
        <v>module:ModuleType_BIFK_ScMD , module:ModuleType_BACS_ScMD .</v>
      </c>
      <c r="O49" t="s">
        <v>889</v>
      </c>
      <c r="P49" t="str">
        <f t="shared" si="9"/>
        <v xml:space="preserve"> module:ModuleType_BIFK_ScMD a schema:PropertyValue ; schema:name "Modultyp ScMD im Studiengang BIFK" ; schema:value "Wahlpflichtmodul" . module:ModuleType_BACS_ScMD a schema:PropertyValue ; schema:name "Modultyp ScMD im Studiengang BACS" ; schema:value "Wahlpflichtmodul" .</v>
      </c>
      <c r="Q49" t="s">
        <v>895</v>
      </c>
      <c r="R49" t="str">
        <f t="shared" si="10"/>
        <v>module:ScMD module:progrSpecProp_ModuleType module:ModuleType_ScMD . module:ModuleType_ScMD a schema:PropertyValue ; schema:identifier "ModuleType" ; schema:name "Modultyp ScMD" ; schema:valueReference module:ModuleType_BIFK_ScMD , module:ModuleType_BACS_ScMD . module:ModuleType_BIFK_ScMD a schema:PropertyValue ; schema:name "Modultyp ScMD im Studiengang BIFK" ; schema:value "Wahlpflichtmodul" . module:ModuleType_BACS_ScMD a schema:PropertyValue ; schema:name "Modultyp ScMD im Studiengang BACS" ; schema:value "Wahlpflichtmodul" .</v>
      </c>
    </row>
    <row r="50" spans="1:18" x14ac:dyDescent="0.35">
      <c r="A50" s="11" t="str">
        <f t="shared" si="0"/>
        <v>module:SMVS</v>
      </c>
      <c r="B50" s="4" t="s">
        <v>235</v>
      </c>
      <c r="C50" s="25" t="s">
        <v>725</v>
      </c>
      <c r="D50" s="28" t="str">
        <f t="shared" si="1"/>
        <v xml:space="preserve">module:SMVS module:progrSpecProp_ModuleType module:ModuleType_SMVS . module:ModuleType_SMVS a schema:PropertyValue ; schema:identifier "ModuleType" ; schema:name "Modultyp SMVS" ; schema:valueReference </v>
      </c>
      <c r="E50" s="18" t="s">
        <v>699</v>
      </c>
      <c r="F50" t="str">
        <f t="shared" si="2"/>
        <v xml:space="preserve">module:ModuleType_BIFK_SMVS </v>
      </c>
      <c r="G50" t="str">
        <f t="shared" si="3"/>
        <v xml:space="preserve"> module:ModuleType_BIFK_SMVS a schema:PropertyValue ; schema:name "Modultyp SMVS im Studiengang BIFK" ; schema:value "Wahlpflichtmodul" .</v>
      </c>
      <c r="H50" t="s">
        <v>700</v>
      </c>
      <c r="I50" t="str">
        <f t="shared" si="4"/>
        <v xml:space="preserve">, module:ModuleType_BACS_SMVS </v>
      </c>
      <c r="J50" t="str">
        <f t="shared" si="5"/>
        <v xml:space="preserve"> module:ModuleType_BACS_SMVS a schema:PropertyValue ; schema:name "Modultyp SMVS im Studiengang BACS" ; schema:value "Wahlpflichtmodul" .</v>
      </c>
      <c r="L50" t="str">
        <f t="shared" si="6"/>
        <v>.</v>
      </c>
      <c r="M50" t="str">
        <f t="shared" si="7"/>
        <v/>
      </c>
      <c r="N50" s="24" t="str">
        <f t="shared" si="8"/>
        <v>module:ModuleType_BIFK_SMVS , module:ModuleType_BACS_SMVS .</v>
      </c>
      <c r="O50" t="s">
        <v>889</v>
      </c>
      <c r="P50" t="str">
        <f t="shared" si="9"/>
        <v xml:space="preserve"> module:ModuleType_BIFK_SMVS a schema:PropertyValue ; schema:name "Modultyp SMVS im Studiengang BIFK" ; schema:value "Wahlpflichtmodul" . module:ModuleType_BACS_SMVS a schema:PropertyValue ; schema:name "Modultyp SMVS im Studiengang BACS" ; schema:value "Wahlpflichtmodul" .</v>
      </c>
      <c r="Q50" t="s">
        <v>895</v>
      </c>
      <c r="R50" t="str">
        <f t="shared" si="10"/>
        <v>module:SMVS module:progrSpecProp_ModuleType module:ModuleType_SMVS . module:ModuleType_SMVS a schema:PropertyValue ; schema:identifier "ModuleType" ; schema:name "Modultyp SMVS" ; schema:valueReference module:ModuleType_BIFK_SMVS , module:ModuleType_BACS_SMVS . module:ModuleType_BIFK_SMVS a schema:PropertyValue ; schema:name "Modultyp SMVS im Studiengang BIFK" ; schema:value "Wahlpflichtmodul" . module:ModuleType_BACS_SMVS a schema:PropertyValue ; schema:name "Modultyp SMVS im Studiengang BACS" ; schema:value "Wahlpflichtmodul" .</v>
      </c>
    </row>
    <row r="51" spans="1:18" x14ac:dyDescent="0.35">
      <c r="A51" s="11" t="str">
        <f t="shared" si="0"/>
        <v>module:SG3C</v>
      </c>
      <c r="B51" s="4" t="s">
        <v>225</v>
      </c>
      <c r="C51" s="25" t="s">
        <v>725</v>
      </c>
      <c r="D51" s="28" t="str">
        <f t="shared" si="1"/>
        <v xml:space="preserve">module:SG3C module:progrSpecProp_ModuleType module:ModuleType_SG3C . module:ModuleType_SG3C a schema:PropertyValue ; schema:identifier "ModuleType" ; schema:name "Modultyp SG3C" ; schema:valueReference </v>
      </c>
      <c r="E51" s="18" t="s">
        <v>699</v>
      </c>
      <c r="F51" t="str">
        <f t="shared" si="2"/>
        <v xml:space="preserve">module:ModuleType_BIFK_SG3C </v>
      </c>
      <c r="G51" t="str">
        <f t="shared" si="3"/>
        <v xml:space="preserve"> module:ModuleType_BIFK_SG3C a schema:PropertyValue ; schema:name "Modultyp SG3C im Studiengang BIFK" ; schema:value "Modul im Studium Generale" .</v>
      </c>
      <c r="H51" t="s">
        <v>700</v>
      </c>
      <c r="I51" t="str">
        <f t="shared" si="4"/>
        <v xml:space="preserve">, module:ModuleType_BACS_SG3C </v>
      </c>
      <c r="J51" t="str">
        <f t="shared" si="5"/>
        <v xml:space="preserve"> module:ModuleType_BACS_SG3C a schema:PropertyValue ; schema:name "Modultyp SG3C im Studiengang BACS" ; schema:value "Modul im Studium Generale" .</v>
      </c>
      <c r="L51" t="str">
        <f t="shared" si="6"/>
        <v>.</v>
      </c>
      <c r="M51" t="str">
        <f t="shared" si="7"/>
        <v/>
      </c>
      <c r="N51" s="24" t="str">
        <f t="shared" si="8"/>
        <v>module:ModuleType_BIFK_SG3C , module:ModuleType_BACS_SG3C .</v>
      </c>
      <c r="O51" t="s">
        <v>890</v>
      </c>
      <c r="P51" t="str">
        <f t="shared" si="9"/>
        <v xml:space="preserve"> module:ModuleType_BIFK_SG3C a schema:PropertyValue ; schema:name "Modultyp SG3C im Studiengang BIFK" ; schema:value "Modul im Studium Generale" . module:ModuleType_BACS_SG3C a schema:PropertyValue ; schema:name "Modultyp SG3C im Studiengang BACS" ; schema:value "Modul im Studium Generale" .</v>
      </c>
      <c r="Q51" t="s">
        <v>895</v>
      </c>
      <c r="R51" t="str">
        <f t="shared" si="10"/>
        <v>module:SG3C module:progrSpecProp_ModuleType module:ModuleType_SG3C . module:ModuleType_SG3C a schema:PropertyValue ; schema:identifier "ModuleType" ; schema:name "Modultyp SG3C" ; schema:valueReference module:ModuleType_BIFK_SG3C , module:ModuleType_BACS_SG3C . module:ModuleType_BIFK_SG3C a schema:PropertyValue ; schema:name "Modultyp SG3C im Studiengang BIFK" ; schema:value "Modul im Studium Generale" . module:ModuleType_BACS_SG3C a schema:PropertyValue ; schema:name "Modultyp SG3C im Studiengang BACS" ; schema:value "Modul im Studium Generale" .</v>
      </c>
    </row>
    <row r="52" spans="1:18" x14ac:dyDescent="0.35">
      <c r="A52" s="11" t="str">
        <f t="shared" si="0"/>
        <v>module:SG3P</v>
      </c>
      <c r="B52" s="4" t="s">
        <v>215</v>
      </c>
      <c r="C52" s="25" t="s">
        <v>725</v>
      </c>
      <c r="D52" s="28" t="str">
        <f t="shared" si="1"/>
        <v xml:space="preserve">module:SG3P module:progrSpecProp_ModuleType module:ModuleType_SG3P . module:ModuleType_SG3P a schema:PropertyValue ; schema:identifier "ModuleType" ; schema:name "Modultyp SG3P" ; schema:valueReference </v>
      </c>
      <c r="E52" s="18" t="s">
        <v>699</v>
      </c>
      <c r="F52" t="str">
        <f t="shared" si="2"/>
        <v xml:space="preserve">module:ModuleType_BIFK_SG3P </v>
      </c>
      <c r="G52" t="str">
        <f t="shared" si="3"/>
        <v xml:space="preserve"> module:ModuleType_BIFK_SG3P a schema:PropertyValue ; schema:name "Modultyp SG3P im Studiengang BIFK" ; schema:value "Modul im Studium Generale" .</v>
      </c>
      <c r="I52" t="str">
        <f t="shared" si="4"/>
        <v>.</v>
      </c>
      <c r="J52" t="str">
        <f t="shared" si="5"/>
        <v/>
      </c>
      <c r="L52" t="str">
        <f t="shared" si="6"/>
        <v/>
      </c>
      <c r="M52" t="str">
        <f t="shared" si="7"/>
        <v/>
      </c>
      <c r="N52" s="24" t="str">
        <f t="shared" si="8"/>
        <v>module:ModuleType_BIFK_SG3P .</v>
      </c>
      <c r="O52" t="s">
        <v>890</v>
      </c>
      <c r="P52" t="str">
        <f t="shared" si="9"/>
        <v xml:space="preserve"> module:ModuleType_BIFK_SG3P a schema:PropertyValue ; schema:name "Modultyp SG3P im Studiengang BIFK" ; schema:value "Modul im Studium Generale" .</v>
      </c>
      <c r="Q52" t="s">
        <v>895</v>
      </c>
      <c r="R52" t="str">
        <f t="shared" si="10"/>
        <v>module:SG3P module:progrSpecProp_ModuleType module:ModuleType_SG3P . module:ModuleType_SG3P a schema:PropertyValue ; schema:identifier "ModuleType" ; schema:name "Modultyp SG3P" ; schema:valueReference module:ModuleType_BIFK_SG3P . module:ModuleType_BIFK_SG3P a schema:PropertyValue ; schema:name "Modultyp SG3P im Studiengang BIFK" ; schema:value "Modul im Studium Generale" .</v>
      </c>
    </row>
    <row r="53" spans="1:18" x14ac:dyDescent="0.35">
      <c r="A53" s="11" t="str">
        <f t="shared" si="0"/>
        <v>module:SG4E</v>
      </c>
      <c r="B53" s="4" t="s">
        <v>206</v>
      </c>
      <c r="C53" s="25" t="s">
        <v>725</v>
      </c>
      <c r="D53" s="28" t="str">
        <f t="shared" si="1"/>
        <v xml:space="preserve">module:SG4E module:progrSpecProp_ModuleType module:ModuleType_SG4E . module:ModuleType_SG4E a schema:PropertyValue ; schema:identifier "ModuleType" ; schema:name "Modultyp SG4E" ; schema:valueReference </v>
      </c>
      <c r="E53" s="18" t="s">
        <v>699</v>
      </c>
      <c r="F53" t="str">
        <f t="shared" si="2"/>
        <v xml:space="preserve">module:ModuleType_BIFK_SG4E </v>
      </c>
      <c r="G53" t="str">
        <f t="shared" si="3"/>
        <v xml:space="preserve"> module:ModuleType_BIFK_SG4E a schema:PropertyValue ; schema:name "Modultyp SG4E im Studiengang BIFK" ; schema:value "Modul im Studium Generale" .</v>
      </c>
      <c r="H53" t="s">
        <v>700</v>
      </c>
      <c r="I53" t="str">
        <f t="shared" si="4"/>
        <v xml:space="preserve">, module:ModuleType_BACS_SG4E </v>
      </c>
      <c r="J53" t="str">
        <f t="shared" si="5"/>
        <v xml:space="preserve"> module:ModuleType_BACS_SG4E a schema:PropertyValue ; schema:name "Modultyp SG4E im Studiengang BACS" ; schema:value "Modul im Studium Generale" .</v>
      </c>
      <c r="L53" t="str">
        <f t="shared" si="6"/>
        <v>.</v>
      </c>
      <c r="M53" t="str">
        <f t="shared" si="7"/>
        <v/>
      </c>
      <c r="N53" s="24" t="str">
        <f t="shared" si="8"/>
        <v>module:ModuleType_BIFK_SG4E , module:ModuleType_BACS_SG4E .</v>
      </c>
      <c r="O53" t="s">
        <v>890</v>
      </c>
      <c r="P53" t="str">
        <f t="shared" si="9"/>
        <v xml:space="preserve"> module:ModuleType_BIFK_SG4E a schema:PropertyValue ; schema:name "Modultyp SG4E im Studiengang BIFK" ; schema:value "Modul im Studium Generale" . module:ModuleType_BACS_SG4E a schema:PropertyValue ; schema:name "Modultyp SG4E im Studiengang BACS" ; schema:value "Modul im Studium Generale" .</v>
      </c>
      <c r="Q53" t="s">
        <v>895</v>
      </c>
      <c r="R53" t="str">
        <f t="shared" si="10"/>
        <v>module:SG4E module:progrSpecProp_ModuleType module:ModuleType_SG4E . module:ModuleType_SG4E a schema:PropertyValue ; schema:identifier "ModuleType" ; schema:name "Modultyp SG4E" ; schema:valueReference module:ModuleType_BIFK_SG4E , module:ModuleType_BACS_SG4E . module:ModuleType_BIFK_SG4E a schema:PropertyValue ; schema:name "Modultyp SG4E im Studiengang BIFK" ; schema:value "Modul im Studium Generale" . module:ModuleType_BACS_SG4E a schema:PropertyValue ; schema:name "Modultyp SG4E im Studiengang BACS" ; schema:value "Modul im Studium Generale" .</v>
      </c>
    </row>
    <row r="54" spans="1:18" x14ac:dyDescent="0.35">
      <c r="A54" s="11" t="str">
        <f t="shared" si="0"/>
        <v>module:SG4M</v>
      </c>
      <c r="B54" s="4" t="s">
        <v>197</v>
      </c>
      <c r="C54" s="25" t="s">
        <v>725</v>
      </c>
      <c r="D54" s="28" t="str">
        <f t="shared" si="1"/>
        <v xml:space="preserve">module:SG4M module:progrSpecProp_ModuleType module:ModuleType_SG4M . module:ModuleType_SG4M a schema:PropertyValue ; schema:identifier "ModuleType" ; schema:name "Modultyp SG4M" ; schema:valueReference </v>
      </c>
      <c r="E54" s="18" t="s">
        <v>699</v>
      </c>
      <c r="F54" t="str">
        <f t="shared" si="2"/>
        <v xml:space="preserve">module:ModuleType_BIFK_SG4M </v>
      </c>
      <c r="G54" t="str">
        <f t="shared" si="3"/>
        <v xml:space="preserve"> module:ModuleType_BIFK_SG4M a schema:PropertyValue ; schema:name "Modultyp SG4M im Studiengang BIFK" ; schema:value "Modul im Studium Generale" .</v>
      </c>
      <c r="H54" t="s">
        <v>700</v>
      </c>
      <c r="I54" t="str">
        <f t="shared" si="4"/>
        <v xml:space="preserve">, module:ModuleType_BACS_SG4M </v>
      </c>
      <c r="J54" t="str">
        <f t="shared" si="5"/>
        <v xml:space="preserve"> module:ModuleType_BACS_SG4M a schema:PropertyValue ; schema:name "Modultyp SG4M im Studiengang BACS" ; schema:value "Modul im Studium Generale" .</v>
      </c>
      <c r="L54" t="str">
        <f t="shared" si="6"/>
        <v>.</v>
      </c>
      <c r="M54" t="str">
        <f t="shared" si="7"/>
        <v/>
      </c>
      <c r="N54" s="24" t="str">
        <f t="shared" si="8"/>
        <v>module:ModuleType_BIFK_SG4M , module:ModuleType_BACS_SG4M .</v>
      </c>
      <c r="O54" t="s">
        <v>890</v>
      </c>
      <c r="P54" t="str">
        <f t="shared" si="9"/>
        <v xml:space="preserve"> module:ModuleType_BIFK_SG4M a schema:PropertyValue ; schema:name "Modultyp SG4M im Studiengang BIFK" ; schema:value "Modul im Studium Generale" . module:ModuleType_BACS_SG4M a schema:PropertyValue ; schema:name "Modultyp SG4M im Studiengang BACS" ; schema:value "Modul im Studium Generale" .</v>
      </c>
      <c r="Q54" t="s">
        <v>895</v>
      </c>
      <c r="R54" t="str">
        <f t="shared" si="10"/>
        <v>module:SG4M module:progrSpecProp_ModuleType module:ModuleType_SG4M . module:ModuleType_SG4M a schema:PropertyValue ; schema:identifier "ModuleType" ; schema:name "Modultyp SG4M" ; schema:valueReference module:ModuleType_BIFK_SG4M , module:ModuleType_BACS_SG4M . module:ModuleType_BIFK_SG4M a schema:PropertyValue ; schema:name "Modultyp SG4M im Studiengang BIFK" ; schema:value "Modul im Studium Generale" . module:ModuleType_BACS_SG4M a schema:PropertyValue ; schema:name "Modultyp SG4M im Studiengang BACS" ; schema:value "Modul im Studium Generale" .</v>
      </c>
    </row>
    <row r="55" spans="1:18" x14ac:dyDescent="0.35">
      <c r="A55" s="11" t="str">
        <f t="shared" si="0"/>
        <v>module:Proj</v>
      </c>
      <c r="B55" s="4" t="s">
        <v>186</v>
      </c>
      <c r="C55" s="25" t="s">
        <v>725</v>
      </c>
      <c r="D55" s="28" t="str">
        <f t="shared" si="1"/>
        <v xml:space="preserve">module:Proj module:progrSpecProp_ModuleType module:ModuleType_Proj . module:ModuleType_Proj a schema:PropertyValue ; schema:identifier "ModuleType" ; schema:name "Modultyp Proj" ; schema:valueReference </v>
      </c>
      <c r="E55" s="18" t="s">
        <v>699</v>
      </c>
      <c r="F55" t="str">
        <f t="shared" si="2"/>
        <v xml:space="preserve">module:ModuleType_BIFK_Proj </v>
      </c>
      <c r="G55" t="str">
        <f t="shared" si="3"/>
        <v xml:space="preserve"> module:ModuleType_BIFK_Proj a schema:PropertyValue ; schema:name "Modultyp Proj im Studiengang BIFK" ; schema:value "Pflichtmodul" .</v>
      </c>
      <c r="I55" t="str">
        <f t="shared" si="4"/>
        <v>.</v>
      </c>
      <c r="J55" t="str">
        <f t="shared" si="5"/>
        <v/>
      </c>
      <c r="L55" t="str">
        <f t="shared" si="6"/>
        <v/>
      </c>
      <c r="M55" t="str">
        <f t="shared" si="7"/>
        <v/>
      </c>
      <c r="N55" s="24" t="str">
        <f t="shared" si="8"/>
        <v>module:ModuleType_BIFK_Proj .</v>
      </c>
      <c r="O55" t="s">
        <v>887</v>
      </c>
      <c r="P55" t="str">
        <f t="shared" si="9"/>
        <v xml:space="preserve"> module:ModuleType_BIFK_Proj a schema:PropertyValue ; schema:name "Modultyp Proj im Studiengang BIFK" ; schema:value "Pflichtmodul" .</v>
      </c>
      <c r="Q55" t="s">
        <v>895</v>
      </c>
      <c r="R55" t="str">
        <f t="shared" si="10"/>
        <v>module:Proj module:progrSpecProp_ModuleType module:ModuleType_Proj . module:ModuleType_Proj a schema:PropertyValue ; schema:identifier "ModuleType" ; schema:name "Modultyp Proj" ; schema:valueReference module:ModuleType_BIFK_Proj . module:ModuleType_BIFK_Proj a schema:PropertyValue ; schema:name "Modultyp Proj im Studiengang BIFK" ; schema:value "Pflichtmodul" .</v>
      </c>
    </row>
    <row r="56" spans="1:18" x14ac:dyDescent="0.35">
      <c r="A56" s="11" t="str">
        <f t="shared" si="0"/>
        <v>module:EiWS</v>
      </c>
      <c r="B56" s="4" t="s">
        <v>176</v>
      </c>
      <c r="C56" s="25" t="s">
        <v>725</v>
      </c>
      <c r="D56" s="28" t="str">
        <f t="shared" si="1"/>
        <v xml:space="preserve">module:EiWS module:progrSpecProp_ModuleType module:ModuleType_EiWS . module:ModuleType_EiWS a schema:PropertyValue ; schema:identifier "ModuleType" ; schema:name "Modultyp EiWS" ; schema:valueReference </v>
      </c>
      <c r="E56" s="18" t="s">
        <v>699</v>
      </c>
      <c r="F56" t="str">
        <f t="shared" si="2"/>
        <v xml:space="preserve">module:ModuleType_BIFK_EiWS </v>
      </c>
      <c r="G56" t="str">
        <f t="shared" si="3"/>
        <v xml:space="preserve"> module:ModuleType_BIFK_EiWS a schema:PropertyValue ; schema:name "Modultyp EiWS im Studiengang BIFK" ; schema:value "Pflichtmodul" .</v>
      </c>
      <c r="H56" t="s">
        <v>701</v>
      </c>
      <c r="I56" t="str">
        <f t="shared" si="4"/>
        <v xml:space="preserve">, module:ModuleType_BMZK_EiWS </v>
      </c>
      <c r="J56" t="str">
        <f t="shared" si="5"/>
        <v xml:space="preserve"> module:ModuleType_BMZK_EiWS a schema:PropertyValue ; schema:name "Modultyp EiWS im Studiengang BMZK" ; schema:value "Pflichtmodul" .</v>
      </c>
      <c r="L56" t="str">
        <f t="shared" si="6"/>
        <v>.</v>
      </c>
      <c r="M56" t="str">
        <f t="shared" si="7"/>
        <v/>
      </c>
      <c r="N56" s="24" t="str">
        <f t="shared" si="8"/>
        <v>module:ModuleType_BIFK_EiWS , module:ModuleType_BMZK_EiWS .</v>
      </c>
      <c r="O56" t="s">
        <v>887</v>
      </c>
      <c r="P56" t="str">
        <f t="shared" si="9"/>
        <v xml:space="preserve"> module:ModuleType_BIFK_EiWS a schema:PropertyValue ; schema:name "Modultyp EiWS im Studiengang BIFK" ; schema:value "Pflichtmodul" . module:ModuleType_BMZK_EiWS a schema:PropertyValue ; schema:name "Modultyp EiWS im Studiengang BMZK" ; schema:value "Pflichtmodul" .</v>
      </c>
      <c r="Q56" t="s">
        <v>895</v>
      </c>
      <c r="R56" t="str">
        <f t="shared" si="10"/>
        <v>module:EiWS module:progrSpecProp_ModuleType module:ModuleType_EiWS . module:ModuleType_EiWS a schema:PropertyValue ; schema:identifier "ModuleType" ; schema:name "Modultyp EiWS" ; schema:valueReference module:ModuleType_BIFK_EiWS , module:ModuleType_BMZK_EiWS . module:ModuleType_BIFK_EiWS a schema:PropertyValue ; schema:name "Modultyp EiWS im Studiengang BIFK" ; schema:value "Pflichtmodul" . module:ModuleType_BMZK_EiWS a schema:PropertyValue ; schema:name "Modultyp EiWS im Studiengang BMZK" ; schema:value "Pflichtmodul" .</v>
      </c>
    </row>
    <row r="57" spans="1:18" x14ac:dyDescent="0.35">
      <c r="A57" s="11" t="str">
        <f t="shared" si="0"/>
        <v>module:AuMS</v>
      </c>
      <c r="B57" s="4" t="s">
        <v>166</v>
      </c>
      <c r="C57" s="25" t="s">
        <v>725</v>
      </c>
      <c r="D57" s="28" t="str">
        <f t="shared" si="1"/>
        <v xml:space="preserve">module:AuMS module:progrSpecProp_ModuleType module:ModuleType_AuMS . module:ModuleType_AuMS a schema:PropertyValue ; schema:identifier "ModuleType" ; schema:name "Modultyp AuMS" ; schema:valueReference </v>
      </c>
      <c r="E57" s="18" t="s">
        <v>699</v>
      </c>
      <c r="F57" t="str">
        <f t="shared" si="2"/>
        <v xml:space="preserve">module:ModuleType_BIFK_AuMS </v>
      </c>
      <c r="G57" t="str">
        <f t="shared" si="3"/>
        <v xml:space="preserve"> module:ModuleType_BIFK_AuMS a schema:PropertyValue ; schema:name "Modultyp AuMS im Studiengang BIFK" ; schema:value "Wahlpflichtmodul" .</v>
      </c>
      <c r="H57" t="s">
        <v>700</v>
      </c>
      <c r="I57" t="str">
        <f t="shared" si="4"/>
        <v xml:space="preserve">, module:ModuleType_BACS_AuMS </v>
      </c>
      <c r="J57" t="str">
        <f t="shared" si="5"/>
        <v xml:space="preserve"> module:ModuleType_BACS_AuMS a schema:PropertyValue ; schema:name "Modultyp AuMS im Studiengang BACS" ; schema:value "Wahlpflichtmodul" .</v>
      </c>
      <c r="L57" t="str">
        <f t="shared" si="6"/>
        <v>.</v>
      </c>
      <c r="M57" t="str">
        <f t="shared" si="7"/>
        <v/>
      </c>
      <c r="N57" s="24" t="str">
        <f t="shared" si="8"/>
        <v>module:ModuleType_BIFK_AuMS , module:ModuleType_BACS_AuMS .</v>
      </c>
      <c r="O57" t="s">
        <v>889</v>
      </c>
      <c r="P57" t="str">
        <f t="shared" si="9"/>
        <v xml:space="preserve"> module:ModuleType_BIFK_AuMS a schema:PropertyValue ; schema:name "Modultyp AuMS im Studiengang BIFK" ; schema:value "Wahlpflichtmodul" . module:ModuleType_BACS_AuMS a schema:PropertyValue ; schema:name "Modultyp AuMS im Studiengang BACS" ; schema:value "Wahlpflichtmodul" .</v>
      </c>
      <c r="Q57" t="s">
        <v>895</v>
      </c>
      <c r="R57" t="str">
        <f t="shared" si="10"/>
        <v>module:AuMS module:progrSpecProp_ModuleType module:ModuleType_AuMS . module:ModuleType_AuMS a schema:PropertyValue ; schema:identifier "ModuleType" ; schema:name "Modultyp AuMS" ; schema:valueReference module:ModuleType_BIFK_AuMS , module:ModuleType_BACS_AuMS . module:ModuleType_BIFK_AuMS a schema:PropertyValue ; schema:name "Modultyp AuMS im Studiengang BIFK" ; schema:value "Wahlpflichtmodul" . module:ModuleType_BACS_AuMS a schema:PropertyValue ; schema:name "Modultyp AuMS im Studiengang BACS" ; schema:value "Wahlpflichtmodul" .</v>
      </c>
    </row>
    <row r="58" spans="1:18" x14ac:dyDescent="0.35">
      <c r="A58" s="11" t="str">
        <f t="shared" si="0"/>
        <v>module:CrDI</v>
      </c>
      <c r="B58" s="4" t="s">
        <v>159</v>
      </c>
      <c r="C58" s="25" t="s">
        <v>725</v>
      </c>
      <c r="D58" s="28" t="str">
        <f t="shared" si="1"/>
        <v xml:space="preserve">module:CrDI module:progrSpecProp_ModuleType module:ModuleType_CrDI . module:ModuleType_CrDI a schema:PropertyValue ; schema:identifier "ModuleType" ; schema:name "Modultyp CrDI" ; schema:valueReference </v>
      </c>
      <c r="E58" s="18" t="s">
        <v>699</v>
      </c>
      <c r="F58" t="str">
        <f t="shared" si="2"/>
        <v xml:space="preserve">module:ModuleType_BIFK_CrDI </v>
      </c>
      <c r="G58" t="str">
        <f t="shared" si="3"/>
        <v xml:space="preserve"> module:ModuleType_BIFK_CrDI a schema:PropertyValue ; schema:name "Modultyp CrDI im Studiengang BIFK" ; schema:value "Wahlpflichtmodul" .</v>
      </c>
      <c r="H58" t="s">
        <v>700</v>
      </c>
      <c r="I58" t="str">
        <f t="shared" si="4"/>
        <v xml:space="preserve">, module:ModuleType_BACS_CrDI </v>
      </c>
      <c r="J58" t="str">
        <f t="shared" si="5"/>
        <v xml:space="preserve"> module:ModuleType_BACS_CrDI a schema:PropertyValue ; schema:name "Modultyp CrDI im Studiengang BACS" ; schema:value "Wahlpflichtmodul" .</v>
      </c>
      <c r="L58" t="str">
        <f t="shared" si="6"/>
        <v>.</v>
      </c>
      <c r="M58" t="str">
        <f t="shared" si="7"/>
        <v/>
      </c>
      <c r="N58" s="24" t="str">
        <f t="shared" si="8"/>
        <v>module:ModuleType_BIFK_CrDI , module:ModuleType_BACS_CrDI .</v>
      </c>
      <c r="O58" t="s">
        <v>889</v>
      </c>
      <c r="P58" t="str">
        <f t="shared" si="9"/>
        <v xml:space="preserve"> module:ModuleType_BIFK_CrDI a schema:PropertyValue ; schema:name "Modultyp CrDI im Studiengang BIFK" ; schema:value "Wahlpflichtmodul" . module:ModuleType_BACS_CrDI a schema:PropertyValue ; schema:name "Modultyp CrDI im Studiengang BACS" ; schema:value "Wahlpflichtmodul" .</v>
      </c>
      <c r="Q58" t="s">
        <v>895</v>
      </c>
      <c r="R58" t="str">
        <f t="shared" si="10"/>
        <v>module:CrDI module:progrSpecProp_ModuleType module:ModuleType_CrDI . module:ModuleType_CrDI a schema:PropertyValue ; schema:identifier "ModuleType" ; schema:name "Modultyp CrDI" ; schema:valueReference module:ModuleType_BIFK_CrDI , module:ModuleType_BACS_CrDI . module:ModuleType_BIFK_CrDI a schema:PropertyValue ; schema:name "Modultyp CrDI im Studiengang BIFK" ; schema:value "Wahlpflichtmodul" . module:ModuleType_BACS_CrDI a schema:PropertyValue ; schema:name "Modultyp CrDI im Studiengang BACS" ; schema:value "Wahlpflichtmodul" .</v>
      </c>
    </row>
    <row r="59" spans="1:18" x14ac:dyDescent="0.35">
      <c r="A59" s="11" t="str">
        <f t="shared" si="0"/>
        <v>module:EiSy</v>
      </c>
      <c r="B59" s="4" t="s">
        <v>152</v>
      </c>
      <c r="C59" s="25" t="s">
        <v>725</v>
      </c>
      <c r="D59" s="28" t="str">
        <f t="shared" si="1"/>
        <v xml:space="preserve">module:EiSy module:progrSpecProp_ModuleType module:ModuleType_EiSy . module:ModuleType_EiSy a schema:PropertyValue ; schema:identifier "ModuleType" ; schema:name "Modultyp EiSy" ; schema:valueReference </v>
      </c>
      <c r="E59" s="18" t="s">
        <v>699</v>
      </c>
      <c r="F59" t="str">
        <f t="shared" si="2"/>
        <v xml:space="preserve">module:ModuleType_BIFK_EiSy </v>
      </c>
      <c r="G59" t="str">
        <f t="shared" si="3"/>
        <v xml:space="preserve"> module:ModuleType_BIFK_EiSy a schema:PropertyValue ; schema:name "Modultyp EiSy im Studiengang BIFK" ; schema:value "Wahlpflichtmodul" .</v>
      </c>
      <c r="H59" t="s">
        <v>700</v>
      </c>
      <c r="I59" t="str">
        <f t="shared" si="4"/>
        <v xml:space="preserve">, module:ModuleType_BACS_EiSy </v>
      </c>
      <c r="J59" t="str">
        <f t="shared" si="5"/>
        <v xml:space="preserve"> module:ModuleType_BACS_EiSy a schema:PropertyValue ; schema:name "Modultyp EiSy im Studiengang BACS" ; schema:value "Wahlpflichtmodul" .</v>
      </c>
      <c r="L59" t="str">
        <f t="shared" si="6"/>
        <v>.</v>
      </c>
      <c r="M59" t="str">
        <f t="shared" si="7"/>
        <v/>
      </c>
      <c r="N59" s="24" t="str">
        <f t="shared" si="8"/>
        <v>module:ModuleType_BIFK_EiSy , module:ModuleType_BACS_EiSy .</v>
      </c>
      <c r="O59" t="s">
        <v>889</v>
      </c>
      <c r="P59" t="str">
        <f t="shared" si="9"/>
        <v xml:space="preserve"> module:ModuleType_BIFK_EiSy a schema:PropertyValue ; schema:name "Modultyp EiSy im Studiengang BIFK" ; schema:value "Wahlpflichtmodul" . module:ModuleType_BACS_EiSy a schema:PropertyValue ; schema:name "Modultyp EiSy im Studiengang BACS" ; schema:value "Wahlpflichtmodul" .</v>
      </c>
      <c r="Q59" t="s">
        <v>895</v>
      </c>
      <c r="R59" t="str">
        <f t="shared" si="10"/>
        <v>module:EiSy module:progrSpecProp_ModuleType module:ModuleType_EiSy . module:ModuleType_EiSy a schema:PropertyValue ; schema:identifier "ModuleType" ; schema:name "Modultyp EiSy" ; schema:valueReference module:ModuleType_BIFK_EiSy , module:ModuleType_BACS_EiSy . module:ModuleType_BIFK_EiSy a schema:PropertyValue ; schema:name "Modultyp EiSy im Studiengang BIFK" ; schema:value "Wahlpflichtmodul" . module:ModuleType_BACS_EiSy a schema:PropertyValue ; schema:name "Modultyp EiSy im Studiengang BACS" ; schema:value "Wahlpflichtmodul" .</v>
      </c>
    </row>
    <row r="60" spans="1:18" x14ac:dyDescent="0.35">
      <c r="A60" s="11" t="str">
        <f t="shared" si="0"/>
        <v>module:EnAn</v>
      </c>
      <c r="B60" s="4" t="s">
        <v>145</v>
      </c>
      <c r="C60" s="25" t="s">
        <v>725</v>
      </c>
      <c r="D60" s="28" t="str">
        <f t="shared" si="1"/>
        <v xml:space="preserve">module:EnAn module:progrSpecProp_ModuleType module:ModuleType_EnAn . module:ModuleType_EnAn a schema:PropertyValue ; schema:identifier "ModuleType" ; schema:name "Modultyp EnAn" ; schema:valueReference </v>
      </c>
      <c r="E60" s="18" t="s">
        <v>699</v>
      </c>
      <c r="F60" t="str">
        <f t="shared" si="2"/>
        <v xml:space="preserve">module:ModuleType_BIFK_EnAn </v>
      </c>
      <c r="G60" t="str">
        <f t="shared" si="3"/>
        <v xml:space="preserve"> module:ModuleType_BIFK_EnAn a schema:PropertyValue ; schema:name "Modultyp EnAn im Studiengang BIFK" ; schema:value "Wahlpflichtmodul" .</v>
      </c>
      <c r="H60" t="s">
        <v>700</v>
      </c>
      <c r="I60" t="str">
        <f t="shared" si="4"/>
        <v xml:space="preserve">, module:ModuleType_BACS_EnAn </v>
      </c>
      <c r="J60" t="str">
        <f t="shared" si="5"/>
        <v xml:space="preserve"> module:ModuleType_BACS_EnAn a schema:PropertyValue ; schema:name "Modultyp EnAn im Studiengang BACS" ; schema:value "Wahlpflichtmodul" .</v>
      </c>
      <c r="L60" t="str">
        <f t="shared" si="6"/>
        <v>.</v>
      </c>
      <c r="M60" t="str">
        <f t="shared" si="7"/>
        <v/>
      </c>
      <c r="N60" s="24" t="str">
        <f t="shared" si="8"/>
        <v>module:ModuleType_BIFK_EnAn , module:ModuleType_BACS_EnAn .</v>
      </c>
      <c r="O60" t="s">
        <v>889</v>
      </c>
      <c r="P60" t="str">
        <f t="shared" si="9"/>
        <v xml:space="preserve"> module:ModuleType_BIFK_EnAn a schema:PropertyValue ; schema:name "Modultyp EnAn im Studiengang BIFK" ; schema:value "Wahlpflichtmodul" . module:ModuleType_BACS_EnAn a schema:PropertyValue ; schema:name "Modultyp EnAn im Studiengang BACS" ; schema:value "Wahlpflichtmodul" .</v>
      </c>
      <c r="Q60" t="s">
        <v>895</v>
      </c>
      <c r="R60" t="str">
        <f t="shared" si="10"/>
        <v>module:EnAn module:progrSpecProp_ModuleType module:ModuleType_EnAn . module:ModuleType_EnAn a schema:PropertyValue ; schema:identifier "ModuleType" ; schema:name "Modultyp EnAn" ; schema:valueReference module:ModuleType_BIFK_EnAn , module:ModuleType_BACS_EnAn . module:ModuleType_BIFK_EnAn a schema:PropertyValue ; schema:name "Modultyp EnAn im Studiengang BIFK" ; schema:value "Wahlpflichtmodul" . module:ModuleType_BACS_EnAn a schema:PropertyValue ; schema:name "Modultyp EnAn im Studiengang BACS" ; schema:value "Wahlpflichtmodul" .</v>
      </c>
    </row>
    <row r="61" spans="1:18" x14ac:dyDescent="0.35">
      <c r="A61" s="11" t="str">
        <f t="shared" si="0"/>
        <v>module:GeMa</v>
      </c>
      <c r="B61" s="4" t="s">
        <v>137</v>
      </c>
      <c r="C61" s="25" t="s">
        <v>725</v>
      </c>
      <c r="D61" s="28" t="str">
        <f t="shared" si="1"/>
        <v xml:space="preserve">module:GeMa module:progrSpecProp_ModuleType module:ModuleType_GeMa . module:ModuleType_GeMa a schema:PropertyValue ; schema:identifier "ModuleType" ; schema:name "Modultyp GeMa" ; schema:valueReference </v>
      </c>
      <c r="E61" s="18" t="s">
        <v>699</v>
      </c>
      <c r="F61" t="str">
        <f t="shared" si="2"/>
        <v xml:space="preserve">module:ModuleType_BIFK_GeMa </v>
      </c>
      <c r="G61" t="str">
        <f t="shared" si="3"/>
        <v xml:space="preserve"> module:ModuleType_BIFK_GeMa a schema:PropertyValue ; schema:name "Modultyp GeMa im Studiengang BIFK" ; schema:value "Wahlpflichtmodul" .</v>
      </c>
      <c r="H61" t="s">
        <v>700</v>
      </c>
      <c r="I61" t="str">
        <f t="shared" si="4"/>
        <v xml:space="preserve">, module:ModuleType_BACS_GeMa </v>
      </c>
      <c r="J61" t="str">
        <f t="shared" si="5"/>
        <v xml:space="preserve"> module:ModuleType_BACS_GeMa a schema:PropertyValue ; schema:name "Modultyp GeMa im Studiengang BACS" ; schema:value "Wahlpflichtmodul" .</v>
      </c>
      <c r="L61" t="str">
        <f t="shared" si="6"/>
        <v>.</v>
      </c>
      <c r="M61" t="str">
        <f t="shared" si="7"/>
        <v/>
      </c>
      <c r="N61" s="24" t="str">
        <f t="shared" si="8"/>
        <v>module:ModuleType_BIFK_GeMa , module:ModuleType_BACS_GeMa .</v>
      </c>
      <c r="O61" t="s">
        <v>889</v>
      </c>
      <c r="P61" t="str">
        <f t="shared" si="9"/>
        <v xml:space="preserve"> module:ModuleType_BIFK_GeMa a schema:PropertyValue ; schema:name "Modultyp GeMa im Studiengang BIFK" ; schema:value "Wahlpflichtmodul" . module:ModuleType_BACS_GeMa a schema:PropertyValue ; schema:name "Modultyp GeMa im Studiengang BACS" ; schema:value "Wahlpflichtmodul" .</v>
      </c>
      <c r="Q61" t="s">
        <v>895</v>
      </c>
      <c r="R61" t="str">
        <f t="shared" si="10"/>
        <v>module:GeMa module:progrSpecProp_ModuleType module:ModuleType_GeMa . module:ModuleType_GeMa a schema:PropertyValue ; schema:identifier "ModuleType" ; schema:name "Modultyp GeMa" ; schema:valueReference module:ModuleType_BIFK_GeMa , module:ModuleType_BACS_GeMa . module:ModuleType_BIFK_GeMa a schema:PropertyValue ; schema:name "Modultyp GeMa im Studiengang BIFK" ; schema:value "Wahlpflichtmodul" . module:ModuleType_BACS_GeMa a schema:PropertyValue ; schema:name "Modultyp GeMa im Studiengang BACS" ; schema:value "Wahlpflichtmodul" .</v>
      </c>
    </row>
    <row r="62" spans="1:18" x14ac:dyDescent="0.35">
      <c r="A62" s="11" t="str">
        <f t="shared" si="0"/>
        <v>module:MePs</v>
      </c>
      <c r="B62" s="4" t="s">
        <v>129</v>
      </c>
      <c r="C62" s="25" t="s">
        <v>725</v>
      </c>
      <c r="D62" s="28" t="str">
        <f t="shared" si="1"/>
        <v xml:space="preserve">module:MePs module:progrSpecProp_ModuleType module:ModuleType_MePs . module:ModuleType_MePs a schema:PropertyValue ; schema:identifier "ModuleType" ; schema:name "Modultyp MePs" ; schema:valueReference </v>
      </c>
      <c r="E62" s="18" t="s">
        <v>699</v>
      </c>
      <c r="F62" t="str">
        <f t="shared" si="2"/>
        <v xml:space="preserve">module:ModuleType_BIFK_MePs </v>
      </c>
      <c r="G62" t="str">
        <f t="shared" si="3"/>
        <v xml:space="preserve"> module:ModuleType_BIFK_MePs a schema:PropertyValue ; schema:name "Modultyp MePs im Studiengang BIFK" ; schema:value "Wahlpflichtmodul" .</v>
      </c>
      <c r="H62" t="s">
        <v>700</v>
      </c>
      <c r="I62" t="str">
        <f t="shared" si="4"/>
        <v xml:space="preserve">, module:ModuleType_BACS_MePs </v>
      </c>
      <c r="J62" t="str">
        <f t="shared" si="5"/>
        <v xml:space="preserve"> module:ModuleType_BACS_MePs a schema:PropertyValue ; schema:name "Modultyp MePs im Studiengang BACS" ; schema:value "Wahlpflichtmodul" .</v>
      </c>
      <c r="L62" t="str">
        <f t="shared" si="6"/>
        <v>.</v>
      </c>
      <c r="M62" t="str">
        <f t="shared" si="7"/>
        <v/>
      </c>
      <c r="N62" s="24" t="str">
        <f t="shared" si="8"/>
        <v>module:ModuleType_BIFK_MePs , module:ModuleType_BACS_MePs .</v>
      </c>
      <c r="O62" t="s">
        <v>889</v>
      </c>
      <c r="P62" t="str">
        <f t="shared" si="9"/>
        <v xml:space="preserve"> module:ModuleType_BIFK_MePs a schema:PropertyValue ; schema:name "Modultyp MePs im Studiengang BIFK" ; schema:value "Wahlpflichtmodul" . module:ModuleType_BACS_MePs a schema:PropertyValue ; schema:name "Modultyp MePs im Studiengang BACS" ; schema:value "Wahlpflichtmodul" .</v>
      </c>
      <c r="Q62" t="s">
        <v>895</v>
      </c>
      <c r="R62" t="str">
        <f t="shared" si="10"/>
        <v>module:MePs module:progrSpecProp_ModuleType module:ModuleType_MePs . module:ModuleType_MePs a schema:PropertyValue ; schema:identifier "ModuleType" ; schema:name "Modultyp MePs" ; schema:valueReference module:ModuleType_BIFK_MePs , module:ModuleType_BACS_MePs . module:ModuleType_BIFK_MePs a schema:PropertyValue ; schema:name "Modultyp MePs im Studiengang BIFK" ; schema:value "Wahlpflichtmodul" . module:ModuleType_BACS_MePs a schema:PropertyValue ; schema:name "Modultyp MePs im Studiengang BACS" ; schema:value "Wahlpflichtmodul" .</v>
      </c>
    </row>
    <row r="63" spans="1:18" x14ac:dyDescent="0.35">
      <c r="A63" s="11" t="str">
        <f t="shared" si="0"/>
        <v>module:MTAu</v>
      </c>
      <c r="B63" s="4" t="s">
        <v>117</v>
      </c>
      <c r="C63" s="25" t="s">
        <v>725</v>
      </c>
      <c r="D63" s="28" t="str">
        <f t="shared" si="1"/>
        <v xml:space="preserve">module:MTAu module:progrSpecProp_ModuleType module:ModuleType_MTAu . module:ModuleType_MTAu a schema:PropertyValue ; schema:identifier "ModuleType" ; schema:name "Modultyp MTAu" ; schema:valueReference </v>
      </c>
      <c r="E63" s="18" t="s">
        <v>699</v>
      </c>
      <c r="F63" t="str">
        <f t="shared" si="2"/>
        <v xml:space="preserve">module:ModuleType_BIFK_MTAu </v>
      </c>
      <c r="G63" t="str">
        <f t="shared" si="3"/>
        <v xml:space="preserve"> module:ModuleType_BIFK_MTAu a schema:PropertyValue ; schema:name "Modultyp MTAu im Studiengang BIFK" ; schema:value "Wahlpflichtmodul" .</v>
      </c>
      <c r="H63" t="s">
        <v>700</v>
      </c>
      <c r="I63" t="str">
        <f t="shared" si="4"/>
        <v xml:space="preserve">, module:ModuleType_BACS_MTAu </v>
      </c>
      <c r="J63" t="str">
        <f t="shared" si="5"/>
        <v xml:space="preserve"> module:ModuleType_BACS_MTAu a schema:PropertyValue ; schema:name "Modultyp MTAu im Studiengang BACS" ; schema:value "Wahlpflichtmodul" .</v>
      </c>
      <c r="L63" t="str">
        <f t="shared" si="6"/>
        <v>.</v>
      </c>
      <c r="M63" t="str">
        <f t="shared" si="7"/>
        <v/>
      </c>
      <c r="N63" s="24" t="str">
        <f t="shared" si="8"/>
        <v>module:ModuleType_BIFK_MTAu , module:ModuleType_BACS_MTAu .</v>
      </c>
      <c r="O63" t="s">
        <v>889</v>
      </c>
      <c r="P63" t="str">
        <f t="shared" si="9"/>
        <v xml:space="preserve"> module:ModuleType_BIFK_MTAu a schema:PropertyValue ; schema:name "Modultyp MTAu im Studiengang BIFK" ; schema:value "Wahlpflichtmodul" . module:ModuleType_BACS_MTAu a schema:PropertyValue ; schema:name "Modultyp MTAu im Studiengang BACS" ; schema:value "Wahlpflichtmodul" .</v>
      </c>
      <c r="Q63" t="s">
        <v>895</v>
      </c>
      <c r="R63" t="str">
        <f t="shared" si="10"/>
        <v>module:MTAu module:progrSpecProp_ModuleType module:ModuleType_MTAu . module:ModuleType_MTAu a schema:PropertyValue ; schema:identifier "ModuleType" ; schema:name "Modultyp MTAu" ; schema:valueReference module:ModuleType_BIFK_MTAu , module:ModuleType_BACS_MTAu . module:ModuleType_BIFK_MTAu a schema:PropertyValue ; schema:name "Modultyp MTAu im Studiengang BIFK" ; schema:value "Wahlpflichtmodul" . module:ModuleType_BACS_MTAu a schema:PropertyValue ; schema:name "Modultyp MTAu im Studiengang BACS" ; schema:value "Wahlpflichtmodul" .</v>
      </c>
    </row>
    <row r="64" spans="1:18" x14ac:dyDescent="0.35">
      <c r="A64" s="11" t="str">
        <f t="shared" si="0"/>
        <v>module:MMPr</v>
      </c>
      <c r="B64" s="4" t="s">
        <v>109</v>
      </c>
      <c r="C64" s="25" t="s">
        <v>725</v>
      </c>
      <c r="D64" s="28" t="str">
        <f t="shared" si="1"/>
        <v xml:space="preserve">module:MMPr module:progrSpecProp_ModuleType module:ModuleType_MMPr . module:ModuleType_MMPr a schema:PropertyValue ; schema:identifier "ModuleType" ; schema:name "Modultyp MMPr" ; schema:valueReference </v>
      </c>
      <c r="E64" s="18" t="s">
        <v>699</v>
      </c>
      <c r="F64" t="str">
        <f t="shared" si="2"/>
        <v xml:space="preserve">module:ModuleType_BIFK_MMPr </v>
      </c>
      <c r="G64" t="str">
        <f t="shared" si="3"/>
        <v xml:space="preserve"> module:ModuleType_BIFK_MMPr a schema:PropertyValue ; schema:name "Modultyp MMPr im Studiengang BIFK" ; schema:value "Wahlpflichtmodul" .</v>
      </c>
      <c r="H64" t="s">
        <v>700</v>
      </c>
      <c r="I64" t="str">
        <f t="shared" si="4"/>
        <v xml:space="preserve">, module:ModuleType_BACS_MMPr </v>
      </c>
      <c r="J64" t="str">
        <f t="shared" si="5"/>
        <v xml:space="preserve"> module:ModuleType_BACS_MMPr a schema:PropertyValue ; schema:name "Modultyp MMPr im Studiengang BACS" ; schema:value "Wahlpflichtmodul" .</v>
      </c>
      <c r="L64" t="str">
        <f t="shared" si="6"/>
        <v>.</v>
      </c>
      <c r="M64" t="str">
        <f t="shared" si="7"/>
        <v/>
      </c>
      <c r="N64" s="24" t="str">
        <f t="shared" si="8"/>
        <v>module:ModuleType_BIFK_MMPr , module:ModuleType_BACS_MMPr .</v>
      </c>
      <c r="O64" t="s">
        <v>889</v>
      </c>
      <c r="P64" t="str">
        <f t="shared" si="9"/>
        <v xml:space="preserve"> module:ModuleType_BIFK_MMPr a schema:PropertyValue ; schema:name "Modultyp MMPr im Studiengang BIFK" ; schema:value "Wahlpflichtmodul" . module:ModuleType_BACS_MMPr a schema:PropertyValue ; schema:name "Modultyp MMPr im Studiengang BACS" ; schema:value "Wahlpflichtmodul" .</v>
      </c>
      <c r="Q64" t="s">
        <v>895</v>
      </c>
      <c r="R64" t="str">
        <f t="shared" si="10"/>
        <v>module:MMPr module:progrSpecProp_ModuleType module:ModuleType_MMPr . module:ModuleType_MMPr a schema:PropertyValue ; schema:identifier "ModuleType" ; schema:name "Modultyp MMPr" ; schema:valueReference module:ModuleType_BIFK_MMPr , module:ModuleType_BACS_MMPr . module:ModuleType_BIFK_MMPr a schema:PropertyValue ; schema:name "Modultyp MMPr im Studiengang BIFK" ; schema:value "Wahlpflichtmodul" . module:ModuleType_BACS_MMPr a schema:PropertyValue ; schema:name "Modultyp MMPr im Studiengang BACS" ; schema:value "Wahlpflichtmodul" .</v>
      </c>
    </row>
    <row r="65" spans="1:18" x14ac:dyDescent="0.35">
      <c r="A65" s="11" t="str">
        <f t="shared" si="0"/>
        <v>module:SWQu</v>
      </c>
      <c r="B65" s="4" t="s">
        <v>100</v>
      </c>
      <c r="C65" s="25" t="s">
        <v>725</v>
      </c>
      <c r="D65" s="28" t="str">
        <f t="shared" si="1"/>
        <v xml:space="preserve">module:SWQu module:progrSpecProp_ModuleType module:ModuleType_SWQu . module:ModuleType_SWQu a schema:PropertyValue ; schema:identifier "ModuleType" ; schema:name "Modultyp SWQu" ; schema:valueReference </v>
      </c>
      <c r="E65" s="18" t="s">
        <v>699</v>
      </c>
      <c r="F65" t="str">
        <f t="shared" si="2"/>
        <v xml:space="preserve">module:ModuleType_BIFK_SWQu </v>
      </c>
      <c r="G65" t="str">
        <f t="shared" si="3"/>
        <v xml:space="preserve"> module:ModuleType_BIFK_SWQu a schema:PropertyValue ; schema:name "Modultyp SWQu im Studiengang BIFK" ; schema:value "Wahlpflichtmodul" .</v>
      </c>
      <c r="H65" t="s">
        <v>700</v>
      </c>
      <c r="I65" t="str">
        <f t="shared" si="4"/>
        <v xml:space="preserve">, module:ModuleType_BACS_SWQu </v>
      </c>
      <c r="J65" t="str">
        <f t="shared" si="5"/>
        <v xml:space="preserve"> module:ModuleType_BACS_SWQu a schema:PropertyValue ; schema:name "Modultyp SWQu im Studiengang BACS" ; schema:value "Wahlpflichtmodul" .</v>
      </c>
      <c r="K65" t="s">
        <v>701</v>
      </c>
      <c r="L65" t="str">
        <f t="shared" si="6"/>
        <v>, module:ModuleType_BMZK_SWQu .</v>
      </c>
      <c r="M65" t="str">
        <f t="shared" si="7"/>
        <v xml:space="preserve"> module:ModuleType_BMZK_SWQu a schema:PropertyValue ; schema:name "Modultyp SWQu im Studiengang BMZK" ; schema:value "Wahlpflichtmodul" .</v>
      </c>
      <c r="N65" s="24" t="str">
        <f t="shared" si="8"/>
        <v>module:ModuleType_BIFK_SWQu , module:ModuleType_BACS_SWQu , module:ModuleType_BMZK_SWQu .</v>
      </c>
      <c r="O65" t="s">
        <v>889</v>
      </c>
      <c r="P65" t="str">
        <f t="shared" si="9"/>
        <v xml:space="preserve"> module:ModuleType_BIFK_SWQu a schema:PropertyValue ; schema:name "Modultyp SWQu im Studiengang BIFK" ; schema:value "Wahlpflichtmodul" . module:ModuleType_BACS_SWQu a schema:PropertyValue ; schema:name "Modultyp SWQu im Studiengang BACS" ; schema:value "Wahlpflichtmodul" . module:ModuleType_BMZK_SWQu a schema:PropertyValue ; schema:name "Modultyp SWQu im Studiengang BMZK" ; schema:value "Wahlpflichtmodul" .</v>
      </c>
      <c r="Q65" t="s">
        <v>895</v>
      </c>
      <c r="R65" t="str">
        <f t="shared" si="10"/>
        <v>module:SWQu module:progrSpecProp_ModuleType module:ModuleType_SWQu . module:ModuleType_SWQu a schema:PropertyValue ; schema:identifier "ModuleType" ; schema:name "Modultyp SWQu" ; schema:valueReference module:ModuleType_BIFK_SWQu , module:ModuleType_BACS_SWQu , module:ModuleType_BMZK_SWQu . module:ModuleType_BIFK_SWQu a schema:PropertyValue ; schema:name "Modultyp SWQu im Studiengang BIFK" ; schema:value "Wahlpflichtmodul" . module:ModuleType_BACS_SWQu a schema:PropertyValue ; schema:name "Modultyp SWQu im Studiengang BACS" ; schema:value "Wahlpflichtmodul" . module:ModuleType_BMZK_SWQu a schema:PropertyValue ; schema:name "Modultyp SWQu im Studiengang BMZK" ; schema:value "Wahlpflichtmodul" .</v>
      </c>
    </row>
    <row r="66" spans="1:18" x14ac:dyDescent="0.35">
      <c r="A66" s="11" t="str">
        <f t="shared" si="0"/>
        <v>module:SyEn</v>
      </c>
      <c r="B66" s="4" t="s">
        <v>90</v>
      </c>
      <c r="C66" s="25" t="s">
        <v>725</v>
      </c>
      <c r="D66" s="28" t="str">
        <f t="shared" si="1"/>
        <v xml:space="preserve">module:SyEn module:progrSpecProp_ModuleType module:ModuleType_SyEn . module:ModuleType_SyEn a schema:PropertyValue ; schema:identifier "ModuleType" ; schema:name "Modultyp SyEn" ; schema:valueReference </v>
      </c>
      <c r="E66" s="18" t="s">
        <v>699</v>
      </c>
      <c r="F66" t="str">
        <f t="shared" si="2"/>
        <v xml:space="preserve">module:ModuleType_BIFK_SyEn </v>
      </c>
      <c r="G66" t="str">
        <f t="shared" si="3"/>
        <v xml:space="preserve"> module:ModuleType_BIFK_SyEn a schema:PropertyValue ; schema:name "Modultyp SyEn im Studiengang BIFK" ; schema:value "Wahlpflichtmodul" .</v>
      </c>
      <c r="H66" t="s">
        <v>700</v>
      </c>
      <c r="I66" t="str">
        <f t="shared" si="4"/>
        <v xml:space="preserve">, module:ModuleType_BACS_SyEn </v>
      </c>
      <c r="J66" t="str">
        <f t="shared" si="5"/>
        <v xml:space="preserve"> module:ModuleType_BACS_SyEn a schema:PropertyValue ; schema:name "Modultyp SyEn im Studiengang BACS" ; schema:value "Wahlpflichtmodul" .</v>
      </c>
      <c r="L66" t="str">
        <f t="shared" si="6"/>
        <v>.</v>
      </c>
      <c r="M66" t="str">
        <f t="shared" si="7"/>
        <v/>
      </c>
      <c r="N66" s="24" t="str">
        <f t="shared" si="8"/>
        <v>module:ModuleType_BIFK_SyEn , module:ModuleType_BACS_SyEn .</v>
      </c>
      <c r="O66" t="s">
        <v>889</v>
      </c>
      <c r="P66" t="str">
        <f t="shared" si="9"/>
        <v xml:space="preserve"> module:ModuleType_BIFK_SyEn a schema:PropertyValue ; schema:name "Modultyp SyEn im Studiengang BIFK" ; schema:value "Wahlpflichtmodul" . module:ModuleType_BACS_SyEn a schema:PropertyValue ; schema:name "Modultyp SyEn im Studiengang BACS" ; schema:value "Wahlpflichtmodul" .</v>
      </c>
      <c r="Q66" t="s">
        <v>895</v>
      </c>
      <c r="R66" t="str">
        <f t="shared" si="10"/>
        <v>module:SyEn module:progrSpecProp_ModuleType module:ModuleType_SyEn . module:ModuleType_SyEn a schema:PropertyValue ; schema:identifier "ModuleType" ; schema:name "Modultyp SyEn" ; schema:valueReference module:ModuleType_BIFK_SyEn , module:ModuleType_BACS_SyEn . module:ModuleType_BIFK_SyEn a schema:PropertyValue ; schema:name "Modultyp SyEn im Studiengang BIFK" ; schema:value "Wahlpflichtmodul" . module:ModuleType_BACS_SyEn a schema:PropertyValue ; schema:name "Modultyp SyEn im Studiengang BACS" ; schema:value "Wahlpflichtmodul" .</v>
      </c>
    </row>
    <row r="67" spans="1:18" x14ac:dyDescent="0.35">
      <c r="A67" s="11" t="str">
        <f t="shared" ref="A67:A73" si="11">_xlfn.CONCAT("module:",B67)</f>
        <v>module:WBSM</v>
      </c>
      <c r="B67" s="4" t="s">
        <v>78</v>
      </c>
      <c r="C67" s="25" t="s">
        <v>725</v>
      </c>
      <c r="D67" s="28" t="str">
        <f t="shared" ref="D67:D73" si="12">_xlfn.CONCAT(A67," module:progrSpecProp_ModuleType module:ModuleType_",B67," . ","module:ModuleType_",B67," a schema:PropertyValue ; schema:identifier ",C67,"ModuleType",C67," ; schema:name ",C67,"Modultyp ",B67,C67," ; schema:valueReference ")</f>
        <v xml:space="preserve">module:WBSM module:progrSpecProp_ModuleType module:ModuleType_WBSM . module:ModuleType_WBSM a schema:PropertyValue ; schema:identifier "ModuleType" ; schema:name "Modultyp WBSM" ; schema:valueReference </v>
      </c>
      <c r="E67" s="18" t="s">
        <v>699</v>
      </c>
      <c r="F67" t="str">
        <f t="shared" ref="F67:F73" si="13">_xlfn.CONCAT("module:ModuleType_",E67,"_",B67," ")</f>
        <v xml:space="preserve">module:ModuleType_BIFK_WBSM </v>
      </c>
      <c r="G67" t="str">
        <f t="shared" ref="G67:G73" si="14">_xlfn.CONCAT(" module:ModuleType_",E67,"_",$B67," a schema:PropertyValue ; schema:name ",$C67,"Modultyp ",$B67," im Studiengang ",E67,$C67," ; schema:value ",$C67,$O67,$C67," .")</f>
        <v xml:space="preserve"> module:ModuleType_BIFK_WBSM a schema:PropertyValue ; schema:name "Modultyp WBSM im Studiengang BIFK" ; schema:value "Wahlpflichtmodul" .</v>
      </c>
      <c r="H67" t="s">
        <v>701</v>
      </c>
      <c r="I67" t="str">
        <f t="shared" ref="I67:I73" si="15">IF(H67="",".",_xlfn.CONCAT(", module:ModuleType_",H67,"_",$B67," "))</f>
        <v xml:space="preserve">, module:ModuleType_BMZK_WBSM </v>
      </c>
      <c r="J67" t="str">
        <f t="shared" ref="J67:J73" si="16">IF(H67&lt;&gt;"",_xlfn.CONCAT(" module:ModuleType_",H67,"_",$B67," a schema:PropertyValue ; schema:name ",$C67,"Modultyp ",$B67," im Studiengang ",H67,$C67," ; schema:value ",$C67,$O67,$C67," ."),"")</f>
        <v xml:space="preserve"> module:ModuleType_BMZK_WBSM a schema:PropertyValue ; schema:name "Modultyp WBSM im Studiengang BMZK" ; schema:value "Wahlpflichtmodul" .</v>
      </c>
      <c r="L67" t="str">
        <f t="shared" ref="L67:L73" si="17">IF(H67="","",IF(K67="",".",_xlfn.CONCAT(", module:ModuleType_",K67,"_",$B67," .")))</f>
        <v>.</v>
      </c>
      <c r="M67" t="str">
        <f t="shared" ref="M67:M73" si="18">IF(K67&lt;&gt;"",_xlfn.CONCAT(" module:ModuleType_",K67,"_",$B67," a schema:PropertyValue ; schema:name ",$C67,"Modultyp ",$B67," im Studiengang ",K67,$C67," ; schema:value ",$C67,$O67,$C67," ."),"")</f>
        <v/>
      </c>
      <c r="N67" s="24" t="str">
        <f t="shared" ref="N67:N73" si="19">_xlfn.CONCAT(F67,I67,L67)</f>
        <v>module:ModuleType_BIFK_WBSM , module:ModuleType_BMZK_WBSM .</v>
      </c>
      <c r="O67" t="s">
        <v>889</v>
      </c>
      <c r="P67" t="str">
        <f t="shared" ref="P67:P73" si="20">_xlfn.CONCAT(G67,J67,M67)</f>
        <v xml:space="preserve"> module:ModuleType_BIFK_WBSM a schema:PropertyValue ; schema:name "Modultyp WBSM im Studiengang BIFK" ; schema:value "Wahlpflichtmodul" . module:ModuleType_BMZK_WBSM a schema:PropertyValue ; schema:name "Modultyp WBSM im Studiengang BMZK" ; schema:value "Wahlpflichtmodul" .</v>
      </c>
      <c r="Q67" t="s">
        <v>895</v>
      </c>
      <c r="R67" t="str">
        <f t="shared" ref="R67:R73" si="21">_xlfn.CONCAT(D67,N67,P67)</f>
        <v>module:WBSM module:progrSpecProp_ModuleType module:ModuleType_WBSM . module:ModuleType_WBSM a schema:PropertyValue ; schema:identifier "ModuleType" ; schema:name "Modultyp WBSM" ; schema:valueReference module:ModuleType_BIFK_WBSM , module:ModuleType_BMZK_WBSM . module:ModuleType_BIFK_WBSM a schema:PropertyValue ; schema:name "Modultyp WBSM im Studiengang BIFK" ; schema:value "Wahlpflichtmodul" . module:ModuleType_BMZK_WBSM a schema:PropertyValue ; schema:name "Modultyp WBSM im Studiengang BMZK" ; schema:value "Wahlpflichtmodul" .</v>
      </c>
    </row>
    <row r="68" spans="1:18" x14ac:dyDescent="0.35">
      <c r="A68" s="11" t="str">
        <f t="shared" si="11"/>
        <v>module:SG1B</v>
      </c>
      <c r="B68" s="4" t="s">
        <v>68</v>
      </c>
      <c r="C68" s="25" t="s">
        <v>725</v>
      </c>
      <c r="D68" s="28" t="str">
        <f t="shared" si="12"/>
        <v xml:space="preserve">module:SG1B module:progrSpecProp_ModuleType module:ModuleType_SG1B . module:ModuleType_SG1B a schema:PropertyValue ; schema:identifier "ModuleType" ; schema:name "Modultyp SG1B" ; schema:valueReference </v>
      </c>
      <c r="E68" s="18" t="s">
        <v>699</v>
      </c>
      <c r="F68" t="str">
        <f t="shared" si="13"/>
        <v xml:space="preserve">module:ModuleType_BIFK_SG1B </v>
      </c>
      <c r="G68" t="str">
        <f t="shared" si="14"/>
        <v xml:space="preserve"> module:ModuleType_BIFK_SG1B a schema:PropertyValue ; schema:name "Modultyp SG1B im Studiengang BIFK" ; schema:value "Modul im Studium Generale" .</v>
      </c>
      <c r="H68" t="s">
        <v>700</v>
      </c>
      <c r="I68" t="str">
        <f t="shared" si="15"/>
        <v xml:space="preserve">, module:ModuleType_BACS_SG1B </v>
      </c>
      <c r="J68" t="str">
        <f t="shared" si="16"/>
        <v xml:space="preserve"> module:ModuleType_BACS_SG1B a schema:PropertyValue ; schema:name "Modultyp SG1B im Studiengang BACS" ; schema:value "Modul im Studium Generale" .</v>
      </c>
      <c r="L68" t="str">
        <f t="shared" si="17"/>
        <v>.</v>
      </c>
      <c r="M68" t="str">
        <f t="shared" si="18"/>
        <v/>
      </c>
      <c r="N68" s="24" t="str">
        <f t="shared" si="19"/>
        <v>module:ModuleType_BIFK_SG1B , module:ModuleType_BACS_SG1B .</v>
      </c>
      <c r="O68" t="s">
        <v>890</v>
      </c>
      <c r="P68" t="str">
        <f t="shared" si="20"/>
        <v xml:space="preserve"> module:ModuleType_BIFK_SG1B a schema:PropertyValue ; schema:name "Modultyp SG1B im Studiengang BIFK" ; schema:value "Modul im Studium Generale" . module:ModuleType_BACS_SG1B a schema:PropertyValue ; schema:name "Modultyp SG1B im Studiengang BACS" ; schema:value "Modul im Studium Generale" .</v>
      </c>
      <c r="Q68" t="s">
        <v>895</v>
      </c>
      <c r="R68" t="str">
        <f t="shared" si="21"/>
        <v>module:SG1B module:progrSpecProp_ModuleType module:ModuleType_SG1B . module:ModuleType_SG1B a schema:PropertyValue ; schema:identifier "ModuleType" ; schema:name "Modultyp SG1B" ; schema:valueReference module:ModuleType_BIFK_SG1B , module:ModuleType_BACS_SG1B . module:ModuleType_BIFK_SG1B a schema:PropertyValue ; schema:name "Modultyp SG1B im Studiengang BIFK" ; schema:value "Modul im Studium Generale" . module:ModuleType_BACS_SG1B a schema:PropertyValue ; schema:name "Modultyp SG1B im Studiengang BACS" ; schema:value "Modul im Studium Generale" .</v>
      </c>
    </row>
    <row r="69" spans="1:18" x14ac:dyDescent="0.35">
      <c r="A69" s="11" t="str">
        <f t="shared" si="11"/>
        <v>module:SG2I</v>
      </c>
      <c r="B69" s="4" t="s">
        <v>56</v>
      </c>
      <c r="C69" s="25" t="s">
        <v>725</v>
      </c>
      <c r="D69" s="28" t="str">
        <f t="shared" si="12"/>
        <v xml:space="preserve">module:SG2I module:progrSpecProp_ModuleType module:ModuleType_SG2I . module:ModuleType_SG2I a schema:PropertyValue ; schema:identifier "ModuleType" ; schema:name "Modultyp SG2I" ; schema:valueReference </v>
      </c>
      <c r="E69" s="18" t="s">
        <v>699</v>
      </c>
      <c r="F69" t="str">
        <f t="shared" si="13"/>
        <v xml:space="preserve">module:ModuleType_BIFK_SG2I </v>
      </c>
      <c r="G69" t="str">
        <f t="shared" si="14"/>
        <v xml:space="preserve"> module:ModuleType_BIFK_SG2I a schema:PropertyValue ; schema:name "Modultyp SG2I im Studiengang BIFK" ; schema:value "Modul im Studium Generale" .</v>
      </c>
      <c r="H69" t="s">
        <v>700</v>
      </c>
      <c r="I69" t="str">
        <f t="shared" si="15"/>
        <v xml:space="preserve">, module:ModuleType_BACS_SG2I </v>
      </c>
      <c r="J69" t="str">
        <f t="shared" si="16"/>
        <v xml:space="preserve"> module:ModuleType_BACS_SG2I a schema:PropertyValue ; schema:name "Modultyp SG2I im Studiengang BACS" ; schema:value "Modul im Studium Generale" .</v>
      </c>
      <c r="L69" t="str">
        <f t="shared" si="17"/>
        <v>.</v>
      </c>
      <c r="M69" t="str">
        <f t="shared" si="18"/>
        <v/>
      </c>
      <c r="N69" s="24" t="str">
        <f t="shared" si="19"/>
        <v>module:ModuleType_BIFK_SG2I , module:ModuleType_BACS_SG2I .</v>
      </c>
      <c r="O69" t="s">
        <v>890</v>
      </c>
      <c r="P69" t="str">
        <f t="shared" si="20"/>
        <v xml:space="preserve"> module:ModuleType_BIFK_SG2I a schema:PropertyValue ; schema:name "Modultyp SG2I im Studiengang BIFK" ; schema:value "Modul im Studium Generale" . module:ModuleType_BACS_SG2I a schema:PropertyValue ; schema:name "Modultyp SG2I im Studiengang BACS" ; schema:value "Modul im Studium Generale" .</v>
      </c>
      <c r="Q69" t="s">
        <v>895</v>
      </c>
      <c r="R69" t="str">
        <f t="shared" si="21"/>
        <v>module:SG2I module:progrSpecProp_ModuleType module:ModuleType_SG2I . module:ModuleType_SG2I a schema:PropertyValue ; schema:identifier "ModuleType" ; schema:name "Modultyp SG2I" ; schema:valueReference module:ModuleType_BIFK_SG2I , module:ModuleType_BACS_SG2I . module:ModuleType_BIFK_SG2I a schema:PropertyValue ; schema:name "Modultyp SG2I im Studiengang BIFK" ; schema:value "Modul im Studium Generale" . module:ModuleType_BACS_SG2I a schema:PropertyValue ; schema:name "Modultyp SG2I im Studiengang BACS" ; schema:value "Modul im Studium Generale" .</v>
      </c>
    </row>
    <row r="70" spans="1:18" x14ac:dyDescent="0.35">
      <c r="A70" s="11" t="str">
        <f t="shared" si="11"/>
        <v>module:SG2R</v>
      </c>
      <c r="B70" s="4" t="s">
        <v>47</v>
      </c>
      <c r="C70" s="25" t="s">
        <v>725</v>
      </c>
      <c r="D70" s="28" t="str">
        <f t="shared" si="12"/>
        <v xml:space="preserve">module:SG2R module:progrSpecProp_ModuleType module:ModuleType_SG2R . module:ModuleType_SG2R a schema:PropertyValue ; schema:identifier "ModuleType" ; schema:name "Modultyp SG2R" ; schema:valueReference </v>
      </c>
      <c r="E70" s="18" t="s">
        <v>699</v>
      </c>
      <c r="F70" t="str">
        <f t="shared" si="13"/>
        <v xml:space="preserve">module:ModuleType_BIFK_SG2R </v>
      </c>
      <c r="G70" t="str">
        <f t="shared" si="14"/>
        <v xml:space="preserve"> module:ModuleType_BIFK_SG2R a schema:PropertyValue ; schema:name "Modultyp SG2R im Studiengang BIFK" ; schema:value "Modul im Studium Generale" .</v>
      </c>
      <c r="H70" t="s">
        <v>700</v>
      </c>
      <c r="I70" t="str">
        <f t="shared" si="15"/>
        <v xml:space="preserve">, module:ModuleType_BACS_SG2R </v>
      </c>
      <c r="J70" t="str">
        <f t="shared" si="16"/>
        <v xml:space="preserve"> module:ModuleType_BACS_SG2R a schema:PropertyValue ; schema:name "Modultyp SG2R im Studiengang BACS" ; schema:value "Modul im Studium Generale" .</v>
      </c>
      <c r="L70" t="str">
        <f t="shared" si="17"/>
        <v>.</v>
      </c>
      <c r="M70" t="str">
        <f t="shared" si="18"/>
        <v/>
      </c>
      <c r="N70" s="24" t="str">
        <f t="shared" si="19"/>
        <v>module:ModuleType_BIFK_SG2R , module:ModuleType_BACS_SG2R .</v>
      </c>
      <c r="O70" t="s">
        <v>890</v>
      </c>
      <c r="P70" t="str">
        <f t="shared" si="20"/>
        <v xml:space="preserve"> module:ModuleType_BIFK_SG2R a schema:PropertyValue ; schema:name "Modultyp SG2R im Studiengang BIFK" ; schema:value "Modul im Studium Generale" . module:ModuleType_BACS_SG2R a schema:PropertyValue ; schema:name "Modultyp SG2R im Studiengang BACS" ; schema:value "Modul im Studium Generale" .</v>
      </c>
      <c r="Q70" t="s">
        <v>895</v>
      </c>
      <c r="R70" t="str">
        <f t="shared" si="21"/>
        <v>module:SG2R module:progrSpecProp_ModuleType module:ModuleType_SG2R . module:ModuleType_SG2R a schema:PropertyValue ; schema:identifier "ModuleType" ; schema:name "Modultyp SG2R" ; schema:valueReference module:ModuleType_BIFK_SG2R , module:ModuleType_BACS_SG2R . module:ModuleType_BIFK_SG2R a schema:PropertyValue ; schema:name "Modultyp SG2R im Studiengang BIFK" ; schema:value "Modul im Studium Generale" . module:ModuleType_BACS_SG2R a schema:PropertyValue ; schema:name "Modultyp SG2R im Studiengang BACS" ; schema:value "Modul im Studium Generale" .</v>
      </c>
    </row>
    <row r="71" spans="1:18" x14ac:dyDescent="0.35">
      <c r="A71" s="11" t="str">
        <f t="shared" si="11"/>
        <v>module:BPPr</v>
      </c>
      <c r="B71" s="4" t="s">
        <v>35</v>
      </c>
      <c r="C71" s="25" t="s">
        <v>725</v>
      </c>
      <c r="D71" s="28" t="str">
        <f t="shared" si="12"/>
        <v xml:space="preserve">module:BPPr module:progrSpecProp_ModuleType module:ModuleType_BPPr . module:ModuleType_BPPr a schema:PropertyValue ; schema:identifier "ModuleType" ; schema:name "Modultyp BPPr" ; schema:valueReference </v>
      </c>
      <c r="E71" s="18" t="s">
        <v>699</v>
      </c>
      <c r="F71" t="str">
        <f t="shared" si="13"/>
        <v xml:space="preserve">module:ModuleType_BIFK_BPPr </v>
      </c>
      <c r="G71" t="str">
        <f t="shared" si="14"/>
        <v xml:space="preserve"> module:ModuleType_BIFK_BPPr a schema:PropertyValue ; schema:name "Modultyp BPPr im Studiengang BIFK" ; schema:value "Pflichtmodul" .</v>
      </c>
      <c r="H71" t="s">
        <v>700</v>
      </c>
      <c r="I71" t="str">
        <f t="shared" si="15"/>
        <v xml:space="preserve">, module:ModuleType_BACS_BPPr </v>
      </c>
      <c r="J71" t="str">
        <f t="shared" si="16"/>
        <v xml:space="preserve"> module:ModuleType_BACS_BPPr a schema:PropertyValue ; schema:name "Modultyp BPPr im Studiengang BACS" ; schema:value "Pflichtmodul" .</v>
      </c>
      <c r="K71" t="s">
        <v>701</v>
      </c>
      <c r="L71" t="str">
        <f t="shared" si="17"/>
        <v>, module:ModuleType_BMZK_BPPr .</v>
      </c>
      <c r="M71" t="str">
        <f t="shared" si="18"/>
        <v xml:space="preserve"> module:ModuleType_BMZK_BPPr a schema:PropertyValue ; schema:name "Modultyp BPPr im Studiengang BMZK" ; schema:value "Pflichtmodul" .</v>
      </c>
      <c r="N71" s="24" t="str">
        <f t="shared" si="19"/>
        <v>module:ModuleType_BIFK_BPPr , module:ModuleType_BACS_BPPr , module:ModuleType_BMZK_BPPr .</v>
      </c>
      <c r="O71" t="s">
        <v>887</v>
      </c>
      <c r="P71" t="str">
        <f t="shared" si="20"/>
        <v xml:space="preserve"> module:ModuleType_BIFK_BPPr a schema:PropertyValue ; schema:name "Modultyp BPPr im Studiengang BIFK" ; schema:value "Pflichtmodul" . module:ModuleType_BACS_BPPr a schema:PropertyValue ; schema:name "Modultyp BPPr im Studiengang BACS" ; schema:value "Pflichtmodul" . module:ModuleType_BMZK_BPPr a schema:PropertyValue ; schema:name "Modultyp BPPr im Studiengang BMZK" ; schema:value "Pflichtmodul" .</v>
      </c>
      <c r="Q71" t="s">
        <v>895</v>
      </c>
      <c r="R71" t="str">
        <f t="shared" si="21"/>
        <v>module:BPPr module:progrSpecProp_ModuleType module:ModuleType_BPPr . module:ModuleType_BPPr a schema:PropertyValue ; schema:identifier "ModuleType" ; schema:name "Modultyp BPPr" ; schema:valueReference module:ModuleType_BIFK_BPPr , module:ModuleType_BACS_BPPr , module:ModuleType_BMZK_BPPr . module:ModuleType_BIFK_BPPr a schema:PropertyValue ; schema:name "Modultyp BPPr im Studiengang BIFK" ; schema:value "Pflichtmodul" . module:ModuleType_BACS_BPPr a schema:PropertyValue ; schema:name "Modultyp BPPr im Studiengang BACS" ; schema:value "Pflichtmodul" . module:ModuleType_BMZK_BPPr a schema:PropertyValue ; schema:name "Modultyp BPPr im Studiengang BMZK" ; schema:value "Pflichtmodul" .</v>
      </c>
    </row>
    <row r="72" spans="1:18" x14ac:dyDescent="0.35">
      <c r="A72" s="11" t="str">
        <f t="shared" si="11"/>
        <v>module:BaSe</v>
      </c>
      <c r="B72" s="4" t="s">
        <v>24</v>
      </c>
      <c r="C72" s="25" t="s">
        <v>725</v>
      </c>
      <c r="D72" s="28" t="str">
        <f t="shared" si="12"/>
        <v xml:space="preserve">module:BaSe module:progrSpecProp_ModuleType module:ModuleType_BaSe . module:ModuleType_BaSe a schema:PropertyValue ; schema:identifier "ModuleType" ; schema:name "Modultyp BaSe" ; schema:valueReference </v>
      </c>
      <c r="E72" s="18" t="s">
        <v>699</v>
      </c>
      <c r="F72" t="str">
        <f t="shared" si="13"/>
        <v xml:space="preserve">module:ModuleType_BIFK_BaSe </v>
      </c>
      <c r="G72" t="str">
        <f t="shared" si="14"/>
        <v xml:space="preserve"> module:ModuleType_BIFK_BaSe a schema:PropertyValue ; schema:name "Modultyp BaSe im Studiengang BIFK" ; schema:value "Pflichtmodul" .</v>
      </c>
      <c r="H72" t="s">
        <v>700</v>
      </c>
      <c r="I72" t="str">
        <f t="shared" si="15"/>
        <v xml:space="preserve">, module:ModuleType_BACS_BaSe </v>
      </c>
      <c r="J72" t="str">
        <f t="shared" si="16"/>
        <v xml:space="preserve"> module:ModuleType_BACS_BaSe a schema:PropertyValue ; schema:name "Modultyp BaSe im Studiengang BACS" ; schema:value "Pflichtmodul" .</v>
      </c>
      <c r="K72" t="s">
        <v>701</v>
      </c>
      <c r="L72" t="str">
        <f t="shared" si="17"/>
        <v>, module:ModuleType_BMZK_BaSe .</v>
      </c>
      <c r="M72" t="str">
        <f t="shared" si="18"/>
        <v xml:space="preserve"> module:ModuleType_BMZK_BaSe a schema:PropertyValue ; schema:name "Modultyp BaSe im Studiengang BMZK" ; schema:value "Pflichtmodul" .</v>
      </c>
      <c r="N72" s="24" t="str">
        <f t="shared" si="19"/>
        <v>module:ModuleType_BIFK_BaSe , module:ModuleType_BACS_BaSe , module:ModuleType_BMZK_BaSe .</v>
      </c>
      <c r="O72" t="s">
        <v>887</v>
      </c>
      <c r="P72" t="str">
        <f t="shared" si="20"/>
        <v xml:space="preserve"> module:ModuleType_BIFK_BaSe a schema:PropertyValue ; schema:name "Modultyp BaSe im Studiengang BIFK" ; schema:value "Pflichtmodul" . module:ModuleType_BACS_BaSe a schema:PropertyValue ; schema:name "Modultyp BaSe im Studiengang BACS" ; schema:value "Pflichtmodul" . module:ModuleType_BMZK_BaSe a schema:PropertyValue ; schema:name "Modultyp BaSe im Studiengang BMZK" ; schema:value "Pflichtmodul" .</v>
      </c>
      <c r="Q72" t="s">
        <v>895</v>
      </c>
      <c r="R72" t="str">
        <f t="shared" si="21"/>
        <v>module:BaSe module:progrSpecProp_ModuleType module:ModuleType_BaSe . module:ModuleType_BaSe a schema:PropertyValue ; schema:identifier "ModuleType" ; schema:name "Modultyp BaSe" ; schema:valueReference module:ModuleType_BIFK_BaSe , module:ModuleType_BACS_BaSe , module:ModuleType_BMZK_BaSe . module:ModuleType_BIFK_BaSe a schema:PropertyValue ; schema:name "Modultyp BaSe im Studiengang BIFK" ; schema:value "Pflichtmodul" . module:ModuleType_BACS_BaSe a schema:PropertyValue ; schema:name "Modultyp BaSe im Studiengang BACS" ; schema:value "Pflichtmodul" . module:ModuleType_BMZK_BaSe a schema:PropertyValue ; schema:name "Modultyp BaSe im Studiengang BMZK" ; schema:value "Pflichtmodul" .</v>
      </c>
    </row>
    <row r="73" spans="1:18" x14ac:dyDescent="0.35">
      <c r="A73" s="11" t="str">
        <f t="shared" si="11"/>
        <v>module:BaAr</v>
      </c>
      <c r="B73" s="4" t="s">
        <v>11</v>
      </c>
      <c r="C73" s="25" t="s">
        <v>725</v>
      </c>
      <c r="D73" s="28" t="str">
        <f t="shared" si="12"/>
        <v xml:space="preserve">module:BaAr module:progrSpecProp_ModuleType module:ModuleType_BaAr . module:ModuleType_BaAr a schema:PropertyValue ; schema:identifier "ModuleType" ; schema:name "Modultyp BaAr" ; schema:valueReference </v>
      </c>
      <c r="E73" s="18" t="s">
        <v>699</v>
      </c>
      <c r="F73" t="str">
        <f t="shared" si="13"/>
        <v xml:space="preserve">module:ModuleType_BIFK_BaAr </v>
      </c>
      <c r="G73" t="str">
        <f t="shared" si="14"/>
        <v xml:space="preserve"> module:ModuleType_BIFK_BaAr a schema:PropertyValue ; schema:name "Modultyp BaAr im Studiengang BIFK" ; schema:value "Pflichtmodul" .</v>
      </c>
      <c r="H73" t="s">
        <v>700</v>
      </c>
      <c r="I73" t="str">
        <f t="shared" si="15"/>
        <v xml:space="preserve">, module:ModuleType_BACS_BaAr </v>
      </c>
      <c r="J73" t="str">
        <f t="shared" si="16"/>
        <v xml:space="preserve"> module:ModuleType_BACS_BaAr a schema:PropertyValue ; schema:name "Modultyp BaAr im Studiengang BACS" ; schema:value "Pflichtmodul" .</v>
      </c>
      <c r="K73" t="s">
        <v>701</v>
      </c>
      <c r="L73" t="str">
        <f t="shared" si="17"/>
        <v>, module:ModuleType_BMZK_BaAr .</v>
      </c>
      <c r="M73" t="str">
        <f t="shared" si="18"/>
        <v xml:space="preserve"> module:ModuleType_BMZK_BaAr a schema:PropertyValue ; schema:name "Modultyp BaAr im Studiengang BMZK" ; schema:value "Pflichtmodul" .</v>
      </c>
      <c r="N73" s="24" t="str">
        <f t="shared" si="19"/>
        <v>module:ModuleType_BIFK_BaAr , module:ModuleType_BACS_BaAr , module:ModuleType_BMZK_BaAr .</v>
      </c>
      <c r="O73" t="s">
        <v>887</v>
      </c>
      <c r="P73" t="str">
        <f t="shared" si="20"/>
        <v xml:space="preserve"> module:ModuleType_BIFK_BaAr a schema:PropertyValue ; schema:name "Modultyp BaAr im Studiengang BIFK" ; schema:value "Pflichtmodul" . module:ModuleType_BACS_BaAr a schema:PropertyValue ; schema:name "Modultyp BaAr im Studiengang BACS" ; schema:value "Pflichtmodul" . module:ModuleType_BMZK_BaAr a schema:PropertyValue ; schema:name "Modultyp BaAr im Studiengang BMZK" ; schema:value "Pflichtmodul" .</v>
      </c>
      <c r="Q73" t="s">
        <v>895</v>
      </c>
      <c r="R73" t="str">
        <f t="shared" si="21"/>
        <v>module:BaAr module:progrSpecProp_ModuleType module:ModuleType_BaAr . module:ModuleType_BaAr a schema:PropertyValue ; schema:identifier "ModuleType" ; schema:name "Modultyp BaAr" ; schema:valueReference module:ModuleType_BIFK_BaAr , module:ModuleType_BACS_BaAr , module:ModuleType_BMZK_BaAr . module:ModuleType_BIFK_BaAr a schema:PropertyValue ; schema:name "Modultyp BaAr im Studiengang BIFK" ; schema:value "Pflichtmodul" . module:ModuleType_BACS_BaAr a schema:PropertyValue ; schema:name "Modultyp BaAr im Studiengang BACS" ; schema:value "Pflichtmodul" . module:ModuleType_BMZK_BaAr a schema:PropertyValue ; schema:name "Modultyp BaAr im Studiengang BMZK" ; schema:value "Pflichtmodul" .</v>
      </c>
    </row>
    <row r="74" spans="1:18" x14ac:dyDescent="0.35">
      <c r="C74" s="25"/>
      <c r="N74" s="2"/>
    </row>
    <row r="75" spans="1:18" x14ac:dyDescent="0.35">
      <c r="C75" s="25"/>
      <c r="N75" s="2"/>
    </row>
    <row r="76" spans="1:18" x14ac:dyDescent="0.35">
      <c r="C76" s="25"/>
    </row>
    <row r="77" spans="1:18" x14ac:dyDescent="0.35">
      <c r="C77" s="25"/>
    </row>
    <row r="78" spans="1:18" x14ac:dyDescent="0.35">
      <c r="C78" s="25"/>
    </row>
    <row r="79" spans="1:18" x14ac:dyDescent="0.35">
      <c r="C79" s="25"/>
    </row>
    <row r="80" spans="1:18" x14ac:dyDescent="0.35">
      <c r="C80" s="25"/>
    </row>
    <row r="81" spans="3:3" x14ac:dyDescent="0.35">
      <c r="C81" s="25"/>
    </row>
    <row r="82" spans="3:3" x14ac:dyDescent="0.35">
      <c r="C82" s="25"/>
    </row>
    <row r="83" spans="3:3" x14ac:dyDescent="0.35">
      <c r="C83" s="25"/>
    </row>
    <row r="84" spans="3:3" x14ac:dyDescent="0.35">
      <c r="C84" s="25"/>
    </row>
    <row r="85" spans="3:3" x14ac:dyDescent="0.35">
      <c r="C85" s="25"/>
    </row>
    <row r="86" spans="3:3" x14ac:dyDescent="0.35">
      <c r="C86" s="25"/>
    </row>
    <row r="87" spans="3:3" x14ac:dyDescent="0.35">
      <c r="C87" s="25"/>
    </row>
    <row r="88" spans="3:3" x14ac:dyDescent="0.35">
      <c r="C88" s="25"/>
    </row>
    <row r="89" spans="3:3" x14ac:dyDescent="0.35">
      <c r="C89" s="25"/>
    </row>
    <row r="90" spans="3:3" x14ac:dyDescent="0.35">
      <c r="C90" s="25"/>
    </row>
    <row r="91" spans="3:3" x14ac:dyDescent="0.35">
      <c r="C91" s="25"/>
    </row>
    <row r="92" spans="3:3" x14ac:dyDescent="0.35">
      <c r="C92" s="25"/>
    </row>
    <row r="93" spans="3:3" x14ac:dyDescent="0.35">
      <c r="C93" s="25"/>
    </row>
    <row r="94" spans="3:3" x14ac:dyDescent="0.35">
      <c r="C94" s="25"/>
    </row>
    <row r="95" spans="3:3" x14ac:dyDescent="0.35">
      <c r="C95" s="25"/>
    </row>
    <row r="96" spans="3:3" x14ac:dyDescent="0.35">
      <c r="C96" s="25"/>
    </row>
    <row r="97" spans="3:3" x14ac:dyDescent="0.35">
      <c r="C97" s="25"/>
    </row>
    <row r="98" spans="3:3" x14ac:dyDescent="0.35">
      <c r="C98" s="25"/>
    </row>
    <row r="99" spans="3:3" x14ac:dyDescent="0.35">
      <c r="C99" s="25"/>
    </row>
    <row r="100" spans="3:3" x14ac:dyDescent="0.35">
      <c r="C100" s="25"/>
    </row>
    <row r="101" spans="3:3" x14ac:dyDescent="0.35">
      <c r="C101" s="25"/>
    </row>
    <row r="102" spans="3:3" x14ac:dyDescent="0.35">
      <c r="C102" s="25"/>
    </row>
    <row r="103" spans="3:3" x14ac:dyDescent="0.35">
      <c r="C103" s="25"/>
    </row>
    <row r="104" spans="3:3" x14ac:dyDescent="0.35">
      <c r="C104" s="25"/>
    </row>
    <row r="105" spans="3:3" x14ac:dyDescent="0.35">
      <c r="C105" s="25"/>
    </row>
    <row r="106" spans="3:3" x14ac:dyDescent="0.35">
      <c r="C106" s="25"/>
    </row>
    <row r="107" spans="3:3" x14ac:dyDescent="0.35">
      <c r="C107" s="25"/>
    </row>
    <row r="108" spans="3:3" x14ac:dyDescent="0.35">
      <c r="C108" s="25"/>
    </row>
    <row r="109" spans="3:3" x14ac:dyDescent="0.35">
      <c r="C109" s="25"/>
    </row>
    <row r="110" spans="3:3" x14ac:dyDescent="0.35">
      <c r="C110" s="25"/>
    </row>
    <row r="111" spans="3:3" x14ac:dyDescent="0.35">
      <c r="C111" s="25"/>
    </row>
    <row r="112" spans="3:3" x14ac:dyDescent="0.35">
      <c r="C112" s="25"/>
    </row>
    <row r="113" spans="3:3" x14ac:dyDescent="0.35">
      <c r="C113" s="25"/>
    </row>
    <row r="114" spans="3:3" x14ac:dyDescent="0.35">
      <c r="C114" s="25"/>
    </row>
    <row r="115" spans="3:3" x14ac:dyDescent="0.35">
      <c r="C115" s="25"/>
    </row>
    <row r="116" spans="3:3" x14ac:dyDescent="0.35">
      <c r="C116" s="25"/>
    </row>
    <row r="117" spans="3:3" x14ac:dyDescent="0.35">
      <c r="C117" s="25"/>
    </row>
    <row r="118" spans="3:3" x14ac:dyDescent="0.35">
      <c r="C118" s="25"/>
    </row>
    <row r="119" spans="3:3" x14ac:dyDescent="0.35">
      <c r="C119" s="25"/>
    </row>
    <row r="120" spans="3:3" x14ac:dyDescent="0.35">
      <c r="C120" s="25"/>
    </row>
    <row r="121" spans="3:3" x14ac:dyDescent="0.35">
      <c r="C121" s="25"/>
    </row>
    <row r="122" spans="3:3" x14ac:dyDescent="0.35">
      <c r="C122" s="25"/>
    </row>
    <row r="123" spans="3:3" x14ac:dyDescent="0.35">
      <c r="C123" s="25"/>
    </row>
    <row r="124" spans="3:3" x14ac:dyDescent="0.35">
      <c r="C124" s="25"/>
    </row>
    <row r="125" spans="3:3" x14ac:dyDescent="0.35">
      <c r="C125" s="25"/>
    </row>
    <row r="126" spans="3:3" x14ac:dyDescent="0.35">
      <c r="C126" s="25"/>
    </row>
    <row r="127" spans="3:3" x14ac:dyDescent="0.35">
      <c r="C127" s="25"/>
    </row>
    <row r="128" spans="3:3" x14ac:dyDescent="0.35">
      <c r="C128" s="25"/>
    </row>
    <row r="129" spans="3:3" x14ac:dyDescent="0.35">
      <c r="C129" s="25"/>
    </row>
    <row r="130" spans="3:3" x14ac:dyDescent="0.35">
      <c r="C130" s="25"/>
    </row>
    <row r="131" spans="3:3" x14ac:dyDescent="0.35">
      <c r="C131" s="25"/>
    </row>
    <row r="132" spans="3:3" x14ac:dyDescent="0.35">
      <c r="C132" s="25"/>
    </row>
    <row r="133" spans="3:3" x14ac:dyDescent="0.35">
      <c r="C133" s="25"/>
    </row>
    <row r="134" spans="3:3" x14ac:dyDescent="0.35">
      <c r="C134" s="25"/>
    </row>
    <row r="135" spans="3:3" x14ac:dyDescent="0.35">
      <c r="C135" s="25"/>
    </row>
    <row r="136" spans="3:3" x14ac:dyDescent="0.35">
      <c r="C136" s="25"/>
    </row>
    <row r="137" spans="3:3" x14ac:dyDescent="0.35">
      <c r="C137" s="25"/>
    </row>
    <row r="138" spans="3:3" x14ac:dyDescent="0.35">
      <c r="C138" s="25"/>
    </row>
    <row r="139" spans="3:3" x14ac:dyDescent="0.35">
      <c r="C139" s="25"/>
    </row>
    <row r="140" spans="3:3" x14ac:dyDescent="0.35">
      <c r="C140" s="25"/>
    </row>
    <row r="141" spans="3:3" x14ac:dyDescent="0.35">
      <c r="C141" s="25"/>
    </row>
    <row r="142" spans="3:3" x14ac:dyDescent="0.35">
      <c r="C142" s="25"/>
    </row>
    <row r="143" spans="3:3" x14ac:dyDescent="0.35">
      <c r="C143" s="25"/>
    </row>
    <row r="144" spans="3:3" x14ac:dyDescent="0.35">
      <c r="C144" s="25"/>
    </row>
    <row r="145" spans="3:3" x14ac:dyDescent="0.35">
      <c r="C145" s="25"/>
    </row>
    <row r="146" spans="3:3" x14ac:dyDescent="0.35">
      <c r="C146" s="25"/>
    </row>
    <row r="147" spans="3:3" x14ac:dyDescent="0.35">
      <c r="C147" s="25"/>
    </row>
    <row r="148" spans="3:3" x14ac:dyDescent="0.35">
      <c r="C148" s="25"/>
    </row>
    <row r="149" spans="3:3" x14ac:dyDescent="0.35">
      <c r="C149" s="25"/>
    </row>
    <row r="150" spans="3:3" x14ac:dyDescent="0.35">
      <c r="C150" s="25"/>
    </row>
    <row r="151" spans="3:3" x14ac:dyDescent="0.35">
      <c r="C151" s="25"/>
    </row>
    <row r="152" spans="3:3" x14ac:dyDescent="0.35">
      <c r="C152" s="25"/>
    </row>
    <row r="153" spans="3:3" x14ac:dyDescent="0.35">
      <c r="C153" s="25"/>
    </row>
    <row r="154" spans="3:3" x14ac:dyDescent="0.35">
      <c r="C154" s="25"/>
    </row>
    <row r="155" spans="3:3" x14ac:dyDescent="0.35">
      <c r="C155" s="25"/>
    </row>
    <row r="156" spans="3:3" x14ac:dyDescent="0.35">
      <c r="C156" s="25"/>
    </row>
    <row r="157" spans="3:3" x14ac:dyDescent="0.35">
      <c r="C157" s="25"/>
    </row>
    <row r="158" spans="3:3" x14ac:dyDescent="0.35">
      <c r="C158" s="25"/>
    </row>
    <row r="159" spans="3:3" x14ac:dyDescent="0.35">
      <c r="C159" s="25"/>
    </row>
    <row r="160" spans="3:3" x14ac:dyDescent="0.35">
      <c r="C160" s="25"/>
    </row>
    <row r="161" spans="3:3" x14ac:dyDescent="0.35">
      <c r="C161" s="25"/>
    </row>
    <row r="162" spans="3:3" x14ac:dyDescent="0.35">
      <c r="C162" s="25"/>
    </row>
    <row r="163" spans="3:3" x14ac:dyDescent="0.35">
      <c r="C163" s="25"/>
    </row>
    <row r="164" spans="3:3" x14ac:dyDescent="0.35">
      <c r="C164" s="25"/>
    </row>
    <row r="165" spans="3:3" x14ac:dyDescent="0.35">
      <c r="C165" s="25"/>
    </row>
    <row r="166" spans="3:3" x14ac:dyDescent="0.35">
      <c r="C166" s="25"/>
    </row>
    <row r="167" spans="3:3" x14ac:dyDescent="0.35">
      <c r="C167" s="25"/>
    </row>
  </sheetData>
  <pageMargins left="0.7" right="0.7" top="0.78740157499999996" bottom="0.78740157499999996"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C96A6-AC56-4CB1-B179-3EBFB0B84EDD}">
  <dimension ref="A1:S167"/>
  <sheetViews>
    <sheetView workbookViewId="0">
      <selection activeCell="R28" sqref="R28"/>
    </sheetView>
  </sheetViews>
  <sheetFormatPr baseColWidth="10" defaultRowHeight="14.5" x14ac:dyDescent="0.35"/>
  <cols>
    <col min="1" max="1" width="12.1796875" style="4" customWidth="1"/>
    <col min="3" max="3" width="5.7265625" style="18" customWidth="1"/>
    <col min="5" max="5" width="7.7265625" customWidth="1"/>
    <col min="8" max="8" width="5.54296875" bestFit="1" customWidth="1"/>
    <col min="11" max="11" width="5.54296875" bestFit="1" customWidth="1"/>
    <col min="15" max="15" width="10.90625" style="18"/>
    <col min="16" max="16" width="18.36328125" customWidth="1"/>
    <col min="17" max="17" width="5.7265625" customWidth="1"/>
    <col min="18" max="18" width="28.453125" customWidth="1"/>
  </cols>
  <sheetData>
    <row r="1" spans="1:18" x14ac:dyDescent="0.35">
      <c r="A1" s="10" t="s">
        <v>694</v>
      </c>
      <c r="B1" s="10" t="s">
        <v>693</v>
      </c>
      <c r="C1" s="12" t="s">
        <v>725</v>
      </c>
      <c r="D1" s="29" t="s">
        <v>904</v>
      </c>
      <c r="E1" s="19" t="s">
        <v>601</v>
      </c>
      <c r="F1" s="14"/>
      <c r="G1" s="32"/>
      <c r="H1" s="14"/>
      <c r="I1" s="14"/>
      <c r="J1" s="32"/>
      <c r="K1" s="14"/>
      <c r="L1" s="14"/>
      <c r="M1" s="32"/>
      <c r="N1" s="33" t="s">
        <v>893</v>
      </c>
      <c r="O1" s="19" t="s">
        <v>605</v>
      </c>
      <c r="P1" s="20" t="s">
        <v>894</v>
      </c>
      <c r="Q1" t="s">
        <v>895</v>
      </c>
      <c r="R1" s="31" t="s">
        <v>896</v>
      </c>
    </row>
    <row r="2" spans="1:18" x14ac:dyDescent="0.35">
      <c r="A2" s="11" t="str">
        <f>_xlfn.CONCAT("module:",B2)</f>
        <v>module:MIK1</v>
      </c>
      <c r="B2" s="4" t="s">
        <v>486</v>
      </c>
      <c r="C2" s="25" t="s">
        <v>725</v>
      </c>
      <c r="D2" s="28" t="str">
        <f>_xlfn.CONCAT(A2," module:progrSpecProp_StudySem module:StudySem_",B2," . ","module:StudySem_",B2," a schema:PropertyValue ; schema:identifier ",C2,"StudySemester",C2," ; schema:name ",C2,"Studiensemester ",B2,C2," ; schema:valueReference ")</f>
        <v xml:space="preserve">module:MIK1 module:progrSpecProp_StudySem module:StudySem_MIK1 . module:StudySem_MIK1 a schema:PropertyValue ; schema:identifier "StudySemester" ; schema:name "Studiensemester MIK1" ; schema:valueReference </v>
      </c>
      <c r="E2" s="18" t="s">
        <v>699</v>
      </c>
      <c r="F2" s="16" t="str">
        <f>_xlfn.CONCAT("module:StudySem_",E2,"_",B2," ")</f>
        <v xml:space="preserve">module:StudySem_BIFK_MIK1 </v>
      </c>
      <c r="G2" s="16" t="str">
        <f>_xlfn.CONCAT(" module:StudySem_",E2,"_",$B2," a schema:PropertyValue ; schema:name ",$C2,"Studiensemester ",$B2," im Studiengang ",E2,$C2," ; schema:value ",$C2,$O2,$C2," .")</f>
        <v xml:space="preserve"> module:StudySem_BIFK_MIK1 a schema:PropertyValue ; schema:name "Studiensemester MIK1 im Studiengang BIFK" ; schema:value "1" .</v>
      </c>
      <c r="H2" t="s">
        <v>700</v>
      </c>
      <c r="I2" s="16" t="str">
        <f>IF(H2="",".",_xlfn.CONCAT(", module:StudySem_",H2,"_",$B2," "))</f>
        <v xml:space="preserve">, module:StudySem_BACS_MIK1 </v>
      </c>
      <c r="J2" s="16" t="str">
        <f>IF(H2&lt;&gt;"",_xlfn.CONCAT(" module:StudySem_",H2,"_",$B2," a schema:PropertyValue ; schema:name ",$C2,"Studiensemester ",$B2," im Studiengang ",H2,$C2," ; schema:value ",$C2,$O2,$C2," ."),"")</f>
        <v xml:space="preserve"> module:StudySem_BACS_MIK1 a schema:PropertyValue ; schema:name "Studiensemester MIK1 im Studiengang BACS" ; schema:value "1" .</v>
      </c>
      <c r="K2" t="s">
        <v>701</v>
      </c>
      <c r="L2" s="16" t="str">
        <f>IF(H2="","",IF(K2="",".",_xlfn.CONCAT(", module:StudySem_",K2,"_",$B2," .")))</f>
        <v>, module:StudySem_BMZK_MIK1 .</v>
      </c>
      <c r="M2" s="16" t="str">
        <f>IF(K2&lt;&gt;"",_xlfn.CONCAT(" module:StudySem_",K2,"_",$B2," a schema:PropertyValue ; schema:name ",$C2,"Studiensemester ",$B2," im Studiengang ",K2,$C2," ; schema:value ",$C2,$O2,$C2," ."),"")</f>
        <v xml:space="preserve"> module:StudySem_BMZK_MIK1 a schema:PropertyValue ; schema:name "Studiensemester MIK1 im Studiengang BMZK" ; schema:value "1" .</v>
      </c>
      <c r="N2" s="24" t="str">
        <f>_xlfn.CONCAT(F2,I2,L2)</f>
        <v>module:StudySem_BIFK_MIK1 , module:StudySem_BACS_MIK1 , module:StudySem_BMZK_MIK1 .</v>
      </c>
      <c r="O2" s="18" t="s">
        <v>897</v>
      </c>
      <c r="P2" t="str">
        <f>_xlfn.CONCAT(G2,J2,M2)</f>
        <v xml:space="preserve"> module:StudySem_BIFK_MIK1 a schema:PropertyValue ; schema:name "Studiensemester MIK1 im Studiengang BIFK" ; schema:value "1" . module:StudySem_BACS_MIK1 a schema:PropertyValue ; schema:name "Studiensemester MIK1 im Studiengang BACS" ; schema:value "1" . module:StudySem_BMZK_MIK1 a schema:PropertyValue ; schema:name "Studiensemester MIK1 im Studiengang BMZK" ; schema:value "1" .</v>
      </c>
      <c r="Q2" t="s">
        <v>895</v>
      </c>
      <c r="R2" t="str">
        <f>_xlfn.CONCAT(D2,N2,P2)</f>
        <v>module:MIK1 module:progrSpecProp_StudySem module:StudySem_MIK1 . module:StudySem_MIK1 a schema:PropertyValue ; schema:identifier "StudySemester" ; schema:name "Studiensemester MIK1" ; schema:valueReference module:StudySem_BIFK_MIK1 , module:StudySem_BACS_MIK1 , module:StudySem_BMZK_MIK1 . module:StudySem_BIFK_MIK1 a schema:PropertyValue ; schema:name "Studiensemester MIK1 im Studiengang BIFK" ; schema:value "1" . module:StudySem_BACS_MIK1 a schema:PropertyValue ; schema:name "Studiensemester MIK1 im Studiengang BACS" ; schema:value "1" . module:StudySem_BMZK_MIK1 a schema:PropertyValue ; schema:name "Studiensemester MIK1 im Studiengang BMZK" ; schema:value "1" .</v>
      </c>
    </row>
    <row r="3" spans="1:18" x14ac:dyDescent="0.35">
      <c r="A3" s="11" t="str">
        <f t="shared" ref="A3:A66" si="0">_xlfn.CONCAT("module:",B3)</f>
        <v>module:ADIK</v>
      </c>
      <c r="B3" s="4" t="s">
        <v>585</v>
      </c>
      <c r="C3" s="25" t="s">
        <v>725</v>
      </c>
      <c r="D3" s="28" t="str">
        <f t="shared" ref="D3:D66" si="1">_xlfn.CONCAT(A3," module:progrSpecProp_StudySem module:StudySem_",B3," . ","module:StudySem_",B3," a schema:PropertyValue ; schema:identifier ",C3,"StudySemester",C3," ; schema:name ",C3,"Studiensemester ",B3,C3," ; schema:valueReference ")</f>
        <v xml:space="preserve">module:ADIK module:progrSpecProp_StudySem module:StudySem_ADIK . module:StudySem_ADIK a schema:PropertyValue ; schema:identifier "StudySemester" ; schema:name "Studiensemester ADIK" ; schema:valueReference </v>
      </c>
      <c r="E3" s="18" t="s">
        <v>699</v>
      </c>
      <c r="F3" s="16" t="str">
        <f t="shared" ref="F3:F66" si="2">_xlfn.CONCAT("module:StudySem_",E3,"_",B3," ")</f>
        <v xml:space="preserve">module:StudySem_BIFK_ADIK </v>
      </c>
      <c r="G3" s="16" t="str">
        <f t="shared" ref="G3:G66" si="3">_xlfn.CONCAT(" module:StudySem_",E3,"_",$B3," a schema:PropertyValue ; schema:name ",$C3,"Studiensemester ",$B3," im Studiengang ",E3,$C3," ; schema:value ",$C3,$O3,$C3," .")</f>
        <v xml:space="preserve"> module:StudySem_BIFK_ADIK a schema:PropertyValue ; schema:name "Studiensemester ADIK im Studiengang BIFK" ; schema:value "1" .</v>
      </c>
      <c r="H3" t="s">
        <v>700</v>
      </c>
      <c r="I3" s="16" t="str">
        <f t="shared" ref="I3:I66" si="4">IF(H3="",".",_xlfn.CONCAT(", module:StudySem_",H3,"_",$B3," "))</f>
        <v xml:space="preserve">, module:StudySem_BACS_ADIK </v>
      </c>
      <c r="J3" s="16" t="str">
        <f t="shared" ref="J3:J66" si="5">IF(H3&lt;&gt;"",_xlfn.CONCAT(" module:StudySem_",H3,"_",$B3," a schema:PropertyValue ; schema:name ",$C3,"Studiensemester ",$B3," im Studiengang ",H3,$C3," ; schema:value ",$C3,$O3,$C3," ."),"")</f>
        <v xml:space="preserve"> module:StudySem_BACS_ADIK a schema:PropertyValue ; schema:name "Studiensemester ADIK im Studiengang BACS" ; schema:value "1" .</v>
      </c>
      <c r="K3" t="s">
        <v>701</v>
      </c>
      <c r="L3" s="16" t="str">
        <f t="shared" ref="L3:L66" si="6">IF(H3="","",IF(K3="",".",_xlfn.CONCAT(", module:StudySem_",K3,"_",$B3," .")))</f>
        <v>, module:StudySem_BMZK_ADIK .</v>
      </c>
      <c r="M3" s="16" t="str">
        <f t="shared" ref="M3:M66" si="7">IF(K3&lt;&gt;"",_xlfn.CONCAT(" module:StudySem_",K3,"_",$B3," a schema:PropertyValue ; schema:name ",$C3,"Studiensemester ",$B3," im Studiengang ",K3,$C3," ; schema:value ",$C3,$O3,$C3," ."),"")</f>
        <v xml:space="preserve"> module:StudySem_BMZK_ADIK a schema:PropertyValue ; schema:name "Studiensemester ADIK im Studiengang BMZK" ; schema:value "1" .</v>
      </c>
      <c r="N3" s="24" t="str">
        <f t="shared" ref="N3:N66" si="8">_xlfn.CONCAT(F3,I3,L3)</f>
        <v>module:StudySem_BIFK_ADIK , module:StudySem_BACS_ADIK , module:StudySem_BMZK_ADIK .</v>
      </c>
      <c r="O3" s="18" t="s">
        <v>897</v>
      </c>
      <c r="P3" t="str">
        <f t="shared" ref="P3:P66" si="9">_xlfn.CONCAT(G3,J3,M3)</f>
        <v xml:space="preserve"> module:StudySem_BIFK_ADIK a schema:PropertyValue ; schema:name "Studiensemester ADIK im Studiengang BIFK" ; schema:value "1" . module:StudySem_BACS_ADIK a schema:PropertyValue ; schema:name "Studiensemester ADIK im Studiengang BACS" ; schema:value "1" . module:StudySem_BMZK_ADIK a schema:PropertyValue ; schema:name "Studiensemester ADIK im Studiengang BMZK" ; schema:value "1" .</v>
      </c>
      <c r="Q3" t="s">
        <v>895</v>
      </c>
      <c r="R3" t="str">
        <f t="shared" ref="R3:R66" si="10">_xlfn.CONCAT(D3,N3,P3)</f>
        <v>module:ADIK module:progrSpecProp_StudySem module:StudySem_ADIK . module:StudySem_ADIK a schema:PropertyValue ; schema:identifier "StudySemester" ; schema:name "Studiensemester ADIK" ; schema:valueReference module:StudySem_BIFK_ADIK , module:StudySem_BACS_ADIK , module:StudySem_BMZK_ADIK . module:StudySem_BIFK_ADIK a schema:PropertyValue ; schema:name "Studiensemester ADIK im Studiengang BIFK" ; schema:value "1" . module:StudySem_BACS_ADIK a schema:PropertyValue ; schema:name "Studiensemester ADIK im Studiengang BACS" ; schema:value "1" . module:StudySem_BMZK_ADIK a schema:PropertyValue ; schema:name "Studiensemester ADIK im Studiengang BMZK" ; schema:value "1" .</v>
      </c>
    </row>
    <row r="4" spans="1:18" x14ac:dyDescent="0.35">
      <c r="A4" s="11" t="str">
        <f t="shared" si="0"/>
        <v>module:InLo</v>
      </c>
      <c r="B4" s="4" t="s">
        <v>578</v>
      </c>
      <c r="C4" s="25" t="s">
        <v>725</v>
      </c>
      <c r="D4" s="28" t="str">
        <f t="shared" si="1"/>
        <v xml:space="preserve">module:InLo module:progrSpecProp_StudySem module:StudySem_InLo . module:StudySem_InLo a schema:PropertyValue ; schema:identifier "StudySemester" ; schema:name "Studiensemester InLo" ; schema:valueReference </v>
      </c>
      <c r="E4" s="18" t="s">
        <v>699</v>
      </c>
      <c r="F4" s="16" t="str">
        <f t="shared" si="2"/>
        <v xml:space="preserve">module:StudySem_BIFK_InLo </v>
      </c>
      <c r="G4" s="16" t="str">
        <f t="shared" si="3"/>
        <v xml:space="preserve"> module:StudySem_BIFK_InLo a schema:PropertyValue ; schema:name "Studiensemester InLo im Studiengang BIFK" ; schema:value "1" .</v>
      </c>
      <c r="H4" t="s">
        <v>700</v>
      </c>
      <c r="I4" s="16" t="str">
        <f t="shared" si="4"/>
        <v xml:space="preserve">, module:StudySem_BACS_InLo </v>
      </c>
      <c r="J4" s="16" t="str">
        <f t="shared" si="5"/>
        <v xml:space="preserve"> module:StudySem_BACS_InLo a schema:PropertyValue ; schema:name "Studiensemester InLo im Studiengang BACS" ; schema:value "1" .</v>
      </c>
      <c r="K4" t="s">
        <v>701</v>
      </c>
      <c r="L4" s="16" t="str">
        <f t="shared" si="6"/>
        <v>, module:StudySem_BMZK_InLo .</v>
      </c>
      <c r="M4" s="16" t="str">
        <f t="shared" si="7"/>
        <v xml:space="preserve"> module:StudySem_BMZK_InLo a schema:PropertyValue ; schema:name "Studiensemester InLo im Studiengang BMZK" ; schema:value "1" .</v>
      </c>
      <c r="N4" s="24" t="str">
        <f t="shared" si="8"/>
        <v>module:StudySem_BIFK_InLo , module:StudySem_BACS_InLo , module:StudySem_BMZK_InLo .</v>
      </c>
      <c r="O4" s="18" t="s">
        <v>897</v>
      </c>
      <c r="P4" t="str">
        <f t="shared" si="9"/>
        <v xml:space="preserve"> module:StudySem_BIFK_InLo a schema:PropertyValue ; schema:name "Studiensemester InLo im Studiengang BIFK" ; schema:value "1" . module:StudySem_BACS_InLo a schema:PropertyValue ; schema:name "Studiensemester InLo im Studiengang BACS" ; schema:value "1" . module:StudySem_BMZK_InLo a schema:PropertyValue ; schema:name "Studiensemester InLo im Studiengang BMZK" ; schema:value "1" .</v>
      </c>
      <c r="Q4" t="s">
        <v>895</v>
      </c>
      <c r="R4" t="str">
        <f t="shared" si="10"/>
        <v>module:InLo module:progrSpecProp_StudySem module:StudySem_InLo . module:StudySem_InLo a schema:PropertyValue ; schema:identifier "StudySemester" ; schema:name "Studiensemester InLo" ; schema:valueReference module:StudySem_BIFK_InLo , module:StudySem_BACS_InLo , module:StudySem_BMZK_InLo . module:StudySem_BIFK_InLo a schema:PropertyValue ; schema:name "Studiensemester InLo im Studiengang BIFK" ; schema:value "1" . module:StudySem_BACS_InLo a schema:PropertyValue ; schema:name "Studiensemester InLo im Studiengang BACS" ; schema:value "1" . module:StudySem_BMZK_InLo a schema:PropertyValue ; schema:name "Studiensemester InLo im Studiengang BMZK" ; schema:value "1" .</v>
      </c>
    </row>
    <row r="5" spans="1:18" x14ac:dyDescent="0.35">
      <c r="A5" s="11" t="str">
        <f t="shared" si="0"/>
        <v>module:PIK1</v>
      </c>
      <c r="B5" s="4" t="s">
        <v>570</v>
      </c>
      <c r="C5" s="25" t="s">
        <v>725</v>
      </c>
      <c r="D5" s="28" t="str">
        <f t="shared" si="1"/>
        <v xml:space="preserve">module:PIK1 module:progrSpecProp_StudySem module:StudySem_PIK1 . module:StudySem_PIK1 a schema:PropertyValue ; schema:identifier "StudySemester" ; schema:name "Studiensemester PIK1" ; schema:valueReference </v>
      </c>
      <c r="E5" s="18" t="s">
        <v>699</v>
      </c>
      <c r="F5" s="16" t="str">
        <f t="shared" si="2"/>
        <v xml:space="preserve">module:StudySem_BIFK_PIK1 </v>
      </c>
      <c r="G5" s="16" t="str">
        <f t="shared" si="3"/>
        <v xml:space="preserve"> module:StudySem_BIFK_PIK1 a schema:PropertyValue ; schema:name "Studiensemester PIK1 im Studiengang BIFK" ; schema:value "1" .</v>
      </c>
      <c r="H5" t="s">
        <v>700</v>
      </c>
      <c r="I5" s="16" t="str">
        <f t="shared" si="4"/>
        <v xml:space="preserve">, module:StudySem_BACS_PIK1 </v>
      </c>
      <c r="J5" s="16" t="str">
        <f t="shared" si="5"/>
        <v xml:space="preserve"> module:StudySem_BACS_PIK1 a schema:PropertyValue ; schema:name "Studiensemester PIK1 im Studiengang BACS" ; schema:value "1" .</v>
      </c>
      <c r="K5" t="s">
        <v>701</v>
      </c>
      <c r="L5" s="16" t="str">
        <f t="shared" si="6"/>
        <v>, module:StudySem_BMZK_PIK1 .</v>
      </c>
      <c r="M5" s="16" t="str">
        <f t="shared" si="7"/>
        <v xml:space="preserve"> module:StudySem_BMZK_PIK1 a schema:PropertyValue ; schema:name "Studiensemester PIK1 im Studiengang BMZK" ; schema:value "1" .</v>
      </c>
      <c r="N5" s="24" t="str">
        <f t="shared" si="8"/>
        <v>module:StudySem_BIFK_PIK1 , module:StudySem_BACS_PIK1 , module:StudySem_BMZK_PIK1 .</v>
      </c>
      <c r="O5" s="18" t="s">
        <v>897</v>
      </c>
      <c r="P5" t="str">
        <f t="shared" si="9"/>
        <v xml:space="preserve"> module:StudySem_BIFK_PIK1 a schema:PropertyValue ; schema:name "Studiensemester PIK1 im Studiengang BIFK" ; schema:value "1" . module:StudySem_BACS_PIK1 a schema:PropertyValue ; schema:name "Studiensemester PIK1 im Studiengang BACS" ; schema:value "1" . module:StudySem_BMZK_PIK1 a schema:PropertyValue ; schema:name "Studiensemester PIK1 im Studiengang BMZK" ; schema:value "1" .</v>
      </c>
      <c r="Q5" t="s">
        <v>895</v>
      </c>
      <c r="R5" t="str">
        <f t="shared" si="10"/>
        <v>module:PIK1 module:progrSpecProp_StudySem module:StudySem_PIK1 . module:StudySem_PIK1 a schema:PropertyValue ; schema:identifier "StudySemester" ; schema:name "Studiensemester PIK1" ; schema:valueReference module:StudySem_BIFK_PIK1 , module:StudySem_BACS_PIK1 , module:StudySem_BMZK_PIK1 . module:StudySem_BIFK_PIK1 a schema:PropertyValue ; schema:name "Studiensemester PIK1 im Studiengang BIFK" ; schema:value "1" . module:StudySem_BACS_PIK1 a schema:PropertyValue ; schema:name "Studiensemester PIK1 im Studiengang BACS" ; schema:value "1" . module:StudySem_BMZK_PIK1 a schema:PropertyValue ; schema:name "Studiensemester PIK1 im Studiengang BMZK" ; schema:value "1" .</v>
      </c>
    </row>
    <row r="6" spans="1:18" x14ac:dyDescent="0.35">
      <c r="A6" s="11" t="str">
        <f t="shared" si="0"/>
        <v>module:TIMT</v>
      </c>
      <c r="B6" s="4" t="s">
        <v>564</v>
      </c>
      <c r="C6" s="25" t="s">
        <v>725</v>
      </c>
      <c r="D6" s="28" t="str">
        <f t="shared" si="1"/>
        <v xml:space="preserve">module:TIMT module:progrSpecProp_StudySem module:StudySem_TIMT . module:StudySem_TIMT a schema:PropertyValue ; schema:identifier "StudySemester" ; schema:name "Studiensemester TIMT" ; schema:valueReference </v>
      </c>
      <c r="E6" s="18" t="s">
        <v>699</v>
      </c>
      <c r="F6" s="16" t="str">
        <f t="shared" si="2"/>
        <v xml:space="preserve">module:StudySem_BIFK_TIMT </v>
      </c>
      <c r="G6" s="16" t="str">
        <f t="shared" si="3"/>
        <v xml:space="preserve"> module:StudySem_BIFK_TIMT a schema:PropertyValue ; schema:name "Studiensemester TIMT im Studiengang BIFK" ; schema:value "1" .</v>
      </c>
      <c r="H6" t="s">
        <v>700</v>
      </c>
      <c r="I6" s="16" t="str">
        <f t="shared" si="4"/>
        <v xml:space="preserve">, module:StudySem_BACS_TIMT </v>
      </c>
      <c r="J6" s="16" t="str">
        <f t="shared" si="5"/>
        <v xml:space="preserve"> module:StudySem_BACS_TIMT a schema:PropertyValue ; schema:name "Studiensemester TIMT im Studiengang BACS" ; schema:value "1" .</v>
      </c>
      <c r="L6" s="16" t="str">
        <f t="shared" si="6"/>
        <v>.</v>
      </c>
      <c r="M6" s="16" t="str">
        <f t="shared" si="7"/>
        <v/>
      </c>
      <c r="N6" s="24" t="str">
        <f t="shared" si="8"/>
        <v>module:StudySem_BIFK_TIMT , module:StudySem_BACS_TIMT .</v>
      </c>
      <c r="O6" s="18" t="s">
        <v>897</v>
      </c>
      <c r="P6" t="str">
        <f t="shared" si="9"/>
        <v xml:space="preserve"> module:StudySem_BIFK_TIMT a schema:PropertyValue ; schema:name "Studiensemester TIMT im Studiengang BIFK" ; schema:value "1" . module:StudySem_BACS_TIMT a schema:PropertyValue ; schema:name "Studiensemester TIMT im Studiengang BACS" ; schema:value "1" .</v>
      </c>
      <c r="Q6" t="s">
        <v>895</v>
      </c>
      <c r="R6" t="str">
        <f t="shared" si="10"/>
        <v>module:TIMT module:progrSpecProp_StudySem module:StudySem_TIMT . module:StudySem_TIMT a schema:PropertyValue ; schema:identifier "StudySemester" ; schema:name "Studiensemester TIMT" ; schema:valueReference module:StudySem_BIFK_TIMT , module:StudySem_BACS_TIMT . module:StudySem_BIFK_TIMT a schema:PropertyValue ; schema:name "Studiensemester TIMT im Studiengang BIFK" ; schema:value "1" . module:StudySem_BACS_TIMT a schema:PropertyValue ; schema:name "Studiensemester TIMT im Studiengang BACS" ; schema:value "1" .</v>
      </c>
    </row>
    <row r="7" spans="1:18" x14ac:dyDescent="0.35">
      <c r="A7" s="11" t="str">
        <f t="shared" si="0"/>
        <v>module:PSIK</v>
      </c>
      <c r="B7" s="4" t="s">
        <v>554</v>
      </c>
      <c r="C7" s="25" t="s">
        <v>725</v>
      </c>
      <c r="D7" s="28" t="str">
        <f t="shared" si="1"/>
        <v xml:space="preserve">module:PSIK module:progrSpecProp_StudySem module:StudySem_PSIK . module:StudySem_PSIK a schema:PropertyValue ; schema:identifier "StudySemester" ; schema:name "Studiensemester PSIK" ; schema:valueReference </v>
      </c>
      <c r="E7" s="18" t="s">
        <v>699</v>
      </c>
      <c r="F7" s="16" t="str">
        <f t="shared" si="2"/>
        <v xml:space="preserve">module:StudySem_BIFK_PSIK </v>
      </c>
      <c r="G7" s="16" t="str">
        <f t="shared" si="3"/>
        <v xml:space="preserve"> module:StudySem_BIFK_PSIK a schema:PropertyValue ; schema:name "Studiensemester PSIK im Studiengang BIFK" ; schema:value "1" .</v>
      </c>
      <c r="H7" t="s">
        <v>700</v>
      </c>
      <c r="I7" s="16" t="str">
        <f t="shared" si="4"/>
        <v xml:space="preserve">, module:StudySem_BACS_PSIK </v>
      </c>
      <c r="J7" s="16" t="str">
        <f t="shared" si="5"/>
        <v xml:space="preserve"> module:StudySem_BACS_PSIK a schema:PropertyValue ; schema:name "Studiensemester PSIK im Studiengang BACS" ; schema:value "1" .</v>
      </c>
      <c r="K7" t="s">
        <v>701</v>
      </c>
      <c r="L7" s="16" t="str">
        <f t="shared" si="6"/>
        <v>, module:StudySem_BMZK_PSIK .</v>
      </c>
      <c r="M7" s="16" t="str">
        <f t="shared" si="7"/>
        <v xml:space="preserve"> module:StudySem_BMZK_PSIK a schema:PropertyValue ; schema:name "Studiensemester PSIK im Studiengang BMZK" ; schema:value "1" .</v>
      </c>
      <c r="N7" s="24" t="str">
        <f t="shared" si="8"/>
        <v>module:StudySem_BIFK_PSIK , module:StudySem_BACS_PSIK , module:StudySem_BMZK_PSIK .</v>
      </c>
      <c r="O7" s="18" t="s">
        <v>897</v>
      </c>
      <c r="P7" t="str">
        <f t="shared" si="9"/>
        <v xml:space="preserve"> module:StudySem_BIFK_PSIK a schema:PropertyValue ; schema:name "Studiensemester PSIK im Studiengang BIFK" ; schema:value "1" . module:StudySem_BACS_PSIK a schema:PropertyValue ; schema:name "Studiensemester PSIK im Studiengang BACS" ; schema:value "1" . module:StudySem_BMZK_PSIK a schema:PropertyValue ; schema:name "Studiensemester PSIK im Studiengang BMZK" ; schema:value "1" .</v>
      </c>
      <c r="Q7" t="s">
        <v>895</v>
      </c>
      <c r="R7" t="str">
        <f t="shared" si="10"/>
        <v>module:PSIK module:progrSpecProp_StudySem module:StudySem_PSIK . module:StudySem_PSIK a schema:PropertyValue ; schema:identifier "StudySemester" ; schema:name "Studiensemester PSIK" ; schema:valueReference module:StudySem_BIFK_PSIK , module:StudySem_BACS_PSIK , module:StudySem_BMZK_PSIK . module:StudySem_BIFK_PSIK a schema:PropertyValue ; schema:name "Studiensemester PSIK im Studiengang BIFK" ; schema:value "1" . module:StudySem_BACS_PSIK a schema:PropertyValue ; schema:name "Studiensemester PSIK im Studiengang BACS" ; schema:value "1" . module:StudySem_BMZK_PSIK a schema:PropertyValue ; schema:name "Studiensemester PSIK im Studiengang BMZK" ; schema:value "1" .</v>
      </c>
    </row>
    <row r="8" spans="1:18" x14ac:dyDescent="0.35">
      <c r="A8" s="11" t="str">
        <f t="shared" si="0"/>
        <v>module:EnIK</v>
      </c>
      <c r="B8" s="4" t="s">
        <v>544</v>
      </c>
      <c r="C8" s="25" t="s">
        <v>725</v>
      </c>
      <c r="D8" s="28" t="str">
        <f t="shared" si="1"/>
        <v xml:space="preserve">module:EnIK module:progrSpecProp_StudySem module:StudySem_EnIK . module:StudySem_EnIK a schema:PropertyValue ; schema:identifier "StudySemester" ; schema:name "Studiensemester EnIK" ; schema:valueReference </v>
      </c>
      <c r="E8" s="18" t="s">
        <v>699</v>
      </c>
      <c r="F8" s="16" t="str">
        <f t="shared" si="2"/>
        <v xml:space="preserve">module:StudySem_BIFK_EnIK </v>
      </c>
      <c r="G8" s="16" t="str">
        <f t="shared" si="3"/>
        <v xml:space="preserve"> module:StudySem_BIFK_EnIK a schema:PropertyValue ; schema:name "Studiensemester EnIK im Studiengang BIFK" ; schema:value "1" .</v>
      </c>
      <c r="H8" t="s">
        <v>700</v>
      </c>
      <c r="I8" s="16" t="str">
        <f t="shared" si="4"/>
        <v xml:space="preserve">, module:StudySem_BACS_EnIK </v>
      </c>
      <c r="J8" s="16" t="str">
        <f t="shared" si="5"/>
        <v xml:space="preserve"> module:StudySem_BACS_EnIK a schema:PropertyValue ; schema:name "Studiensemester EnIK im Studiengang BACS" ; schema:value "1" .</v>
      </c>
      <c r="L8" s="16" t="str">
        <f t="shared" si="6"/>
        <v>.</v>
      </c>
      <c r="M8" s="16" t="str">
        <f t="shared" si="7"/>
        <v/>
      </c>
      <c r="N8" s="24" t="str">
        <f t="shared" si="8"/>
        <v>module:StudySem_BIFK_EnIK , module:StudySem_BACS_EnIK .</v>
      </c>
      <c r="O8" s="18" t="s">
        <v>897</v>
      </c>
      <c r="P8" t="str">
        <f t="shared" si="9"/>
        <v xml:space="preserve"> module:StudySem_BIFK_EnIK a schema:PropertyValue ; schema:name "Studiensemester EnIK im Studiengang BIFK" ; schema:value "1" . module:StudySem_BACS_EnIK a schema:PropertyValue ; schema:name "Studiensemester EnIK im Studiengang BACS" ; schema:value "1" .</v>
      </c>
      <c r="Q8" t="s">
        <v>895</v>
      </c>
      <c r="R8" t="str">
        <f t="shared" si="10"/>
        <v>module:EnIK module:progrSpecProp_StudySem module:StudySem_EnIK . module:StudySem_EnIK a schema:PropertyValue ; schema:identifier "StudySemester" ; schema:name "Studiensemester EnIK" ; schema:valueReference module:StudySem_BIFK_EnIK , module:StudySem_BACS_EnIK . module:StudySem_BIFK_EnIK a schema:PropertyValue ; schema:name "Studiensemester EnIK im Studiengang BIFK" ; schema:value "1" . module:StudySem_BACS_EnIK a schema:PropertyValue ; schema:name "Studiensemester EnIK im Studiengang BACS" ; schema:value "1" .</v>
      </c>
    </row>
    <row r="9" spans="1:18" x14ac:dyDescent="0.35">
      <c r="A9" s="11" t="str">
        <f t="shared" si="0"/>
        <v>module:MIK2</v>
      </c>
      <c r="B9" s="4" t="s">
        <v>530</v>
      </c>
      <c r="C9" s="25" t="s">
        <v>725</v>
      </c>
      <c r="D9" s="28" t="str">
        <f t="shared" si="1"/>
        <v xml:space="preserve">module:MIK2 module:progrSpecProp_StudySem module:StudySem_MIK2 . module:StudySem_MIK2 a schema:PropertyValue ; schema:identifier "StudySemester" ; schema:name "Studiensemester MIK2" ; schema:valueReference </v>
      </c>
      <c r="E9" s="18" t="s">
        <v>699</v>
      </c>
      <c r="F9" s="16" t="str">
        <f t="shared" si="2"/>
        <v xml:space="preserve">module:StudySem_BIFK_MIK2 </v>
      </c>
      <c r="G9" s="16" t="str">
        <f t="shared" si="3"/>
        <v xml:space="preserve"> module:StudySem_BIFK_MIK2 a schema:PropertyValue ; schema:name "Studiensemester MIK2 im Studiengang BIFK" ; schema:value "2" .</v>
      </c>
      <c r="H9" t="s">
        <v>700</v>
      </c>
      <c r="I9" s="16" t="str">
        <f t="shared" si="4"/>
        <v xml:space="preserve">, module:StudySem_BACS_MIK2 </v>
      </c>
      <c r="J9" s="16" t="str">
        <f t="shared" si="5"/>
        <v xml:space="preserve"> module:StudySem_BACS_MIK2 a schema:PropertyValue ; schema:name "Studiensemester MIK2 im Studiengang BACS" ; schema:value "2" .</v>
      </c>
      <c r="K9" t="s">
        <v>701</v>
      </c>
      <c r="L9" s="16" t="str">
        <f t="shared" si="6"/>
        <v>, module:StudySem_BMZK_MIK2 .</v>
      </c>
      <c r="M9" s="16" t="str">
        <f t="shared" si="7"/>
        <v xml:space="preserve"> module:StudySem_BMZK_MIK2 a schema:PropertyValue ; schema:name "Studiensemester MIK2 im Studiengang BMZK" ; schema:value "2" .</v>
      </c>
      <c r="N9" s="24" t="str">
        <f t="shared" si="8"/>
        <v>module:StudySem_BIFK_MIK2 , module:StudySem_BACS_MIK2 , module:StudySem_BMZK_MIK2 .</v>
      </c>
      <c r="O9" s="18" t="s">
        <v>898</v>
      </c>
      <c r="P9" t="str">
        <f t="shared" si="9"/>
        <v xml:space="preserve"> module:StudySem_BIFK_MIK2 a schema:PropertyValue ; schema:name "Studiensemester MIK2 im Studiengang BIFK" ; schema:value "2" . module:StudySem_BACS_MIK2 a schema:PropertyValue ; schema:name "Studiensemester MIK2 im Studiengang BACS" ; schema:value "2" . module:StudySem_BMZK_MIK2 a schema:PropertyValue ; schema:name "Studiensemester MIK2 im Studiengang BMZK" ; schema:value "2" .</v>
      </c>
      <c r="Q9" t="s">
        <v>895</v>
      </c>
      <c r="R9" t="str">
        <f t="shared" si="10"/>
        <v>module:MIK2 module:progrSpecProp_StudySem module:StudySem_MIK2 . module:StudySem_MIK2 a schema:PropertyValue ; schema:identifier "StudySemester" ; schema:name "Studiensemester MIK2" ; schema:valueReference module:StudySem_BIFK_MIK2 , module:StudySem_BACS_MIK2 , module:StudySem_BMZK_MIK2 . module:StudySem_BIFK_MIK2 a schema:PropertyValue ; schema:name "Studiensemester MIK2 im Studiengang BIFK" ; schema:value "2" . module:StudySem_BACS_MIK2 a schema:PropertyValue ; schema:name "Studiensemester MIK2 im Studiengang BACS" ; schema:value "2" . module:StudySem_BMZK_MIK2 a schema:PropertyValue ; schema:name "Studiensemester MIK2 im Studiengang BMZK" ; schema:value "2" .</v>
      </c>
    </row>
    <row r="10" spans="1:18" x14ac:dyDescent="0.35">
      <c r="A10" s="11" t="str">
        <f t="shared" si="0"/>
        <v>module:FSAT</v>
      </c>
      <c r="B10" s="4" t="s">
        <v>523</v>
      </c>
      <c r="C10" s="25" t="s">
        <v>725</v>
      </c>
      <c r="D10" s="28" t="str">
        <f t="shared" si="1"/>
        <v xml:space="preserve">module:FSAT module:progrSpecProp_StudySem module:StudySem_FSAT . module:StudySem_FSAT a schema:PropertyValue ; schema:identifier "StudySemester" ; schema:name "Studiensemester FSAT" ; schema:valueReference </v>
      </c>
      <c r="E10" s="18" t="s">
        <v>699</v>
      </c>
      <c r="F10" s="16" t="str">
        <f t="shared" si="2"/>
        <v xml:space="preserve">module:StudySem_BIFK_FSAT </v>
      </c>
      <c r="G10" s="16" t="str">
        <f t="shared" si="3"/>
        <v xml:space="preserve"> module:StudySem_BIFK_FSAT a schema:PropertyValue ; schema:name "Studiensemester FSAT im Studiengang BIFK" ; schema:value "2" .</v>
      </c>
      <c r="H10" t="s">
        <v>700</v>
      </c>
      <c r="I10" s="16" t="str">
        <f t="shared" si="4"/>
        <v xml:space="preserve">, module:StudySem_BACS_FSAT </v>
      </c>
      <c r="J10" s="16" t="str">
        <f t="shared" si="5"/>
        <v xml:space="preserve"> module:StudySem_BACS_FSAT a schema:PropertyValue ; schema:name "Studiensemester FSAT im Studiengang BACS" ; schema:value "2" .</v>
      </c>
      <c r="K10" t="s">
        <v>701</v>
      </c>
      <c r="L10" s="16" t="str">
        <f t="shared" si="6"/>
        <v>, module:StudySem_BMZK_FSAT .</v>
      </c>
      <c r="M10" s="16" t="str">
        <f t="shared" si="7"/>
        <v xml:space="preserve"> module:StudySem_BMZK_FSAT a schema:PropertyValue ; schema:name "Studiensemester FSAT im Studiengang BMZK" ; schema:value "2" .</v>
      </c>
      <c r="N10" s="24" t="str">
        <f t="shared" si="8"/>
        <v>module:StudySem_BIFK_FSAT , module:StudySem_BACS_FSAT , module:StudySem_BMZK_FSAT .</v>
      </c>
      <c r="O10" s="18" t="s">
        <v>898</v>
      </c>
      <c r="P10" t="str">
        <f t="shared" si="9"/>
        <v xml:space="preserve"> module:StudySem_BIFK_FSAT a schema:PropertyValue ; schema:name "Studiensemester FSAT im Studiengang BIFK" ; schema:value "2" . module:StudySem_BACS_FSAT a schema:PropertyValue ; schema:name "Studiensemester FSAT im Studiengang BACS" ; schema:value "2" . module:StudySem_BMZK_FSAT a schema:PropertyValue ; schema:name "Studiensemester FSAT im Studiengang BMZK" ; schema:value "2" .</v>
      </c>
      <c r="Q10" t="s">
        <v>895</v>
      </c>
      <c r="R10" t="str">
        <f t="shared" si="10"/>
        <v>module:FSAT module:progrSpecProp_StudySem module:StudySem_FSAT . module:StudySem_FSAT a schema:PropertyValue ; schema:identifier "StudySemester" ; schema:name "Studiensemester FSAT" ; schema:valueReference module:StudySem_BIFK_FSAT , module:StudySem_BACS_FSAT , module:StudySem_BMZK_FSAT . module:StudySem_BIFK_FSAT a schema:PropertyValue ; schema:name "Studiensemester FSAT im Studiengang BIFK" ; schema:value "2" . module:StudySem_BACS_FSAT a schema:PropertyValue ; schema:name "Studiensemester FSAT im Studiengang BACS" ; schema:value "2" . module:StudySem_BMZK_FSAT a schema:PropertyValue ; schema:name "Studiensemester FSAT im Studiengang BMZK" ; schema:value "2" .</v>
      </c>
    </row>
    <row r="11" spans="1:18" x14ac:dyDescent="0.35">
      <c r="A11" s="11" t="str">
        <f t="shared" si="0"/>
        <v>module:BSWC</v>
      </c>
      <c r="B11" s="4" t="s">
        <v>471</v>
      </c>
      <c r="C11" s="25" t="s">
        <v>725</v>
      </c>
      <c r="D11" s="28" t="str">
        <f t="shared" si="1"/>
        <v xml:space="preserve">module:BSWC module:progrSpecProp_StudySem module:StudySem_BSWC . module:StudySem_BSWC a schema:PropertyValue ; schema:identifier "StudySemester" ; schema:name "Studiensemester BSWC" ; schema:valueReference </v>
      </c>
      <c r="E11" s="18" t="s">
        <v>699</v>
      </c>
      <c r="F11" s="16" t="str">
        <f t="shared" si="2"/>
        <v xml:space="preserve">module:StudySem_BIFK_BSWC </v>
      </c>
      <c r="G11" s="16" t="str">
        <f t="shared" si="3"/>
        <v xml:space="preserve"> module:StudySem_BIFK_BSWC a schema:PropertyValue ; schema:name "Studiensemester BSWC im Studiengang BIFK" ; schema:value "2" .</v>
      </c>
      <c r="H11" t="s">
        <v>700</v>
      </c>
      <c r="I11" s="16" t="str">
        <f t="shared" si="4"/>
        <v xml:space="preserve">, module:StudySem_BACS_BSWC </v>
      </c>
      <c r="J11" s="16" t="str">
        <f t="shared" si="5"/>
        <v xml:space="preserve"> module:StudySem_BACS_BSWC a schema:PropertyValue ; schema:name "Studiensemester BSWC im Studiengang BACS" ; schema:value "2" .</v>
      </c>
      <c r="K11" t="s">
        <v>701</v>
      </c>
      <c r="L11" s="16" t="str">
        <f t="shared" si="6"/>
        <v>, module:StudySem_BMZK_BSWC .</v>
      </c>
      <c r="M11" s="16" t="str">
        <f t="shared" si="7"/>
        <v xml:space="preserve"> module:StudySem_BMZK_BSWC a schema:PropertyValue ; schema:name "Studiensemester BSWC im Studiengang BMZK" ; schema:value "2" .</v>
      </c>
      <c r="N11" s="24" t="str">
        <f t="shared" si="8"/>
        <v>module:StudySem_BIFK_BSWC , module:StudySem_BACS_BSWC , module:StudySem_BMZK_BSWC .</v>
      </c>
      <c r="O11" s="18" t="s">
        <v>898</v>
      </c>
      <c r="P11" t="str">
        <f t="shared" si="9"/>
        <v xml:space="preserve"> module:StudySem_BIFK_BSWC a schema:PropertyValue ; schema:name "Studiensemester BSWC im Studiengang BIFK" ; schema:value "2" . module:StudySem_BACS_BSWC a schema:PropertyValue ; schema:name "Studiensemester BSWC im Studiengang BACS" ; schema:value "2" . module:StudySem_BMZK_BSWC a schema:PropertyValue ; schema:name "Studiensemester BSWC im Studiengang BMZK" ; schema:value "2" .</v>
      </c>
      <c r="Q11" t="s">
        <v>895</v>
      </c>
      <c r="R11" t="str">
        <f t="shared" si="10"/>
        <v>module:BSWC module:progrSpecProp_StudySem module:StudySem_BSWC . module:StudySem_BSWC a schema:PropertyValue ; schema:identifier "StudySemester" ; schema:name "Studiensemester BSWC" ; schema:valueReference module:StudySem_BIFK_BSWC , module:StudySem_BACS_BSWC , module:StudySem_BMZK_BSWC . module:StudySem_BIFK_BSWC a schema:PropertyValue ; schema:name "Studiensemester BSWC im Studiengang BIFK" ; schema:value "2" . module:StudySem_BACS_BSWC a schema:PropertyValue ; schema:name "Studiensemester BSWC im Studiengang BACS" ; schema:value "2" . module:StudySem_BMZK_BSWC a schema:PropertyValue ; schema:name "Studiensemester BSWC im Studiengang BMZK" ; schema:value "2" .</v>
      </c>
    </row>
    <row r="12" spans="1:18" x14ac:dyDescent="0.35">
      <c r="A12" s="11" t="str">
        <f t="shared" si="0"/>
        <v>module:PIK2</v>
      </c>
      <c r="B12" s="4" t="s">
        <v>509</v>
      </c>
      <c r="C12" s="25" t="s">
        <v>725</v>
      </c>
      <c r="D12" s="28" t="str">
        <f t="shared" si="1"/>
        <v xml:space="preserve">module:PIK2 module:progrSpecProp_StudySem module:StudySem_PIK2 . module:StudySem_PIK2 a schema:PropertyValue ; schema:identifier "StudySemester" ; schema:name "Studiensemester PIK2" ; schema:valueReference </v>
      </c>
      <c r="E12" s="18" t="s">
        <v>699</v>
      </c>
      <c r="F12" s="16" t="str">
        <f t="shared" si="2"/>
        <v xml:space="preserve">module:StudySem_BIFK_PIK2 </v>
      </c>
      <c r="G12" s="16" t="str">
        <f t="shared" si="3"/>
        <v xml:space="preserve"> module:StudySem_BIFK_PIK2 a schema:PropertyValue ; schema:name "Studiensemester PIK2 im Studiengang BIFK" ; schema:value "2" .</v>
      </c>
      <c r="H12" t="s">
        <v>700</v>
      </c>
      <c r="I12" s="16" t="str">
        <f t="shared" si="4"/>
        <v xml:space="preserve">, module:StudySem_BACS_PIK2 </v>
      </c>
      <c r="J12" s="16" t="str">
        <f t="shared" si="5"/>
        <v xml:space="preserve"> module:StudySem_BACS_PIK2 a schema:PropertyValue ; schema:name "Studiensemester PIK2 im Studiengang BACS" ; schema:value "2" .</v>
      </c>
      <c r="K12" t="s">
        <v>701</v>
      </c>
      <c r="L12" s="16" t="str">
        <f t="shared" si="6"/>
        <v>, module:StudySem_BMZK_PIK2 .</v>
      </c>
      <c r="M12" s="16" t="str">
        <f t="shared" si="7"/>
        <v xml:space="preserve"> module:StudySem_BMZK_PIK2 a schema:PropertyValue ; schema:name "Studiensemester PIK2 im Studiengang BMZK" ; schema:value "2" .</v>
      </c>
      <c r="N12" s="24" t="str">
        <f t="shared" si="8"/>
        <v>module:StudySem_BIFK_PIK2 , module:StudySem_BACS_PIK2 , module:StudySem_BMZK_PIK2 .</v>
      </c>
      <c r="O12" s="18" t="s">
        <v>898</v>
      </c>
      <c r="P12" t="str">
        <f t="shared" si="9"/>
        <v xml:space="preserve"> module:StudySem_BIFK_PIK2 a schema:PropertyValue ; schema:name "Studiensemester PIK2 im Studiengang BIFK" ; schema:value "2" . module:StudySem_BACS_PIK2 a schema:PropertyValue ; schema:name "Studiensemester PIK2 im Studiengang BACS" ; schema:value "2" . module:StudySem_BMZK_PIK2 a schema:PropertyValue ; schema:name "Studiensemester PIK2 im Studiengang BMZK" ; schema:value "2" .</v>
      </c>
      <c r="Q12" t="s">
        <v>895</v>
      </c>
      <c r="R12" t="str">
        <f t="shared" si="10"/>
        <v>module:PIK2 module:progrSpecProp_StudySem module:StudySem_PIK2 . module:StudySem_PIK2 a schema:PropertyValue ; schema:identifier "StudySemester" ; schema:name "Studiensemester PIK2" ; schema:valueReference module:StudySem_BIFK_PIK2 , module:StudySem_BACS_PIK2 , module:StudySem_BMZK_PIK2 . module:StudySem_BIFK_PIK2 a schema:PropertyValue ; schema:name "Studiensemester PIK2 im Studiengang BIFK" ; schema:value "2" . module:StudySem_BACS_PIK2 a schema:PropertyValue ; schema:name "Studiensemester PIK2 im Studiengang BACS" ; schema:value "2" . module:StudySem_BMZK_PIK2 a schema:PropertyValue ; schema:name "Studiensemester PIK2 im Studiengang BMZK" ; schema:value "2" .</v>
      </c>
    </row>
    <row r="13" spans="1:18" x14ac:dyDescent="0.35">
      <c r="A13" s="11" t="str">
        <f t="shared" si="0"/>
        <v>module:ReOr</v>
      </c>
      <c r="B13" s="4" t="s">
        <v>501</v>
      </c>
      <c r="C13" s="25" t="s">
        <v>725</v>
      </c>
      <c r="D13" s="28" t="str">
        <f t="shared" si="1"/>
        <v xml:space="preserve">module:ReOr module:progrSpecProp_StudySem module:StudySem_ReOr . module:StudySem_ReOr a schema:PropertyValue ; schema:identifier "StudySemester" ; schema:name "Studiensemester ReOr" ; schema:valueReference </v>
      </c>
      <c r="E13" s="18" t="s">
        <v>699</v>
      </c>
      <c r="F13" s="16" t="str">
        <f t="shared" si="2"/>
        <v xml:space="preserve">module:StudySem_BIFK_ReOr </v>
      </c>
      <c r="G13" s="16" t="str">
        <f t="shared" si="3"/>
        <v xml:space="preserve"> module:StudySem_BIFK_ReOr a schema:PropertyValue ; schema:name "Studiensemester ReOr im Studiengang BIFK" ; schema:value "2" .</v>
      </c>
      <c r="H13" t="s">
        <v>700</v>
      </c>
      <c r="I13" s="16" t="str">
        <f t="shared" si="4"/>
        <v xml:space="preserve">, module:StudySem_BACS_ReOr </v>
      </c>
      <c r="J13" s="16" t="str">
        <f t="shared" si="5"/>
        <v xml:space="preserve"> module:StudySem_BACS_ReOr a schema:PropertyValue ; schema:name "Studiensemester ReOr im Studiengang BACS" ; schema:value "2" .</v>
      </c>
      <c r="L13" s="16" t="str">
        <f t="shared" si="6"/>
        <v>.</v>
      </c>
      <c r="M13" s="16" t="str">
        <f t="shared" si="7"/>
        <v/>
      </c>
      <c r="N13" s="24" t="str">
        <f t="shared" si="8"/>
        <v>module:StudySem_BIFK_ReOr , module:StudySem_BACS_ReOr .</v>
      </c>
      <c r="O13" s="18" t="s">
        <v>898</v>
      </c>
      <c r="P13" t="str">
        <f t="shared" si="9"/>
        <v xml:space="preserve"> module:StudySem_BIFK_ReOr a schema:PropertyValue ; schema:name "Studiensemester ReOr im Studiengang BIFK" ; schema:value "2" . module:StudySem_BACS_ReOr a schema:PropertyValue ; schema:name "Studiensemester ReOr im Studiengang BACS" ; schema:value "2" .</v>
      </c>
      <c r="Q13" t="s">
        <v>895</v>
      </c>
      <c r="R13" t="str">
        <f t="shared" si="10"/>
        <v>module:ReOr module:progrSpecProp_StudySem module:StudySem_ReOr . module:StudySem_ReOr a schema:PropertyValue ; schema:identifier "StudySemester" ; schema:name "Studiensemester ReOr" ; schema:valueReference module:StudySem_BIFK_ReOr , module:StudySem_BACS_ReOr . module:StudySem_BIFK_ReOr a schema:PropertyValue ; schema:name "Studiensemester ReOr im Studiengang BIFK" ; schema:value "2" . module:StudySem_BACS_ReOr a schema:PropertyValue ; schema:name "Studiensemester ReOr im Studiengang BACS" ; schema:value "2" .</v>
      </c>
    </row>
    <row r="14" spans="1:18" x14ac:dyDescent="0.35">
      <c r="A14" s="11" t="str">
        <f t="shared" si="0"/>
        <v>module:MGMD</v>
      </c>
      <c r="B14" s="4" t="s">
        <v>496</v>
      </c>
      <c r="C14" s="25" t="s">
        <v>725</v>
      </c>
      <c r="D14" s="28" t="str">
        <f t="shared" si="1"/>
        <v xml:space="preserve">module:MGMD module:progrSpecProp_StudySem module:StudySem_MGMD . module:StudySem_MGMD a schema:PropertyValue ; schema:identifier "StudySemester" ; schema:name "Studiensemester MGMD" ; schema:valueReference </v>
      </c>
      <c r="E14" s="18" t="s">
        <v>699</v>
      </c>
      <c r="F14" s="16" t="str">
        <f t="shared" si="2"/>
        <v xml:space="preserve">module:StudySem_BIFK_MGMD </v>
      </c>
      <c r="G14" s="16" t="str">
        <f t="shared" si="3"/>
        <v xml:space="preserve"> module:StudySem_BIFK_MGMD a schema:PropertyValue ; schema:name "Studiensemester MGMD im Studiengang BIFK" ; schema:value "2" .</v>
      </c>
      <c r="H14" t="s">
        <v>700</v>
      </c>
      <c r="I14" s="16" t="str">
        <f t="shared" si="4"/>
        <v xml:space="preserve">, module:StudySem_BACS_MGMD </v>
      </c>
      <c r="J14" s="16" t="str">
        <f t="shared" si="5"/>
        <v xml:space="preserve"> module:StudySem_BACS_MGMD a schema:PropertyValue ; schema:name "Studiensemester MGMD im Studiengang BACS" ; schema:value "2" .</v>
      </c>
      <c r="L14" s="16" t="str">
        <f t="shared" si="6"/>
        <v>.</v>
      </c>
      <c r="M14" s="16" t="str">
        <f t="shared" si="7"/>
        <v/>
      </c>
      <c r="N14" s="24" t="str">
        <f t="shared" si="8"/>
        <v>module:StudySem_BIFK_MGMD , module:StudySem_BACS_MGMD .</v>
      </c>
      <c r="O14" s="18" t="s">
        <v>898</v>
      </c>
      <c r="P14" t="str">
        <f t="shared" si="9"/>
        <v xml:space="preserve"> module:StudySem_BIFK_MGMD a schema:PropertyValue ; schema:name "Studiensemester MGMD im Studiengang BIFK" ; schema:value "2" . module:StudySem_BACS_MGMD a schema:PropertyValue ; schema:name "Studiensemester MGMD im Studiengang BACS" ; schema:value "2" .</v>
      </c>
      <c r="Q14" t="s">
        <v>895</v>
      </c>
      <c r="R14" t="str">
        <f t="shared" si="10"/>
        <v>module:MGMD module:progrSpecProp_StudySem module:StudySem_MGMD . module:StudySem_MGMD a schema:PropertyValue ; schema:identifier "StudySemester" ; schema:name "Studiensemester MGMD" ; schema:valueReference module:StudySem_BIFK_MGMD , module:StudySem_BACS_MGMD . module:StudySem_BIFK_MGMD a schema:PropertyValue ; schema:name "Studiensemester MGMD im Studiengang BIFK" ; schema:value "2" . module:StudySem_BACS_MGMD a schema:PropertyValue ; schema:name "Studiensemester MGMD im Studiengang BACS" ; schema:value "2" .</v>
      </c>
    </row>
    <row r="15" spans="1:18" x14ac:dyDescent="0.35">
      <c r="A15" s="11" t="str">
        <f t="shared" si="0"/>
        <v>module:MIK3</v>
      </c>
      <c r="B15" s="4" t="s">
        <v>490</v>
      </c>
      <c r="C15" s="25" t="s">
        <v>725</v>
      </c>
      <c r="D15" s="28" t="str">
        <f t="shared" si="1"/>
        <v xml:space="preserve">module:MIK3 module:progrSpecProp_StudySem module:StudySem_MIK3 . module:StudySem_MIK3 a schema:PropertyValue ; schema:identifier "StudySemester" ; schema:name "Studiensemester MIK3" ; schema:valueReference </v>
      </c>
      <c r="E15" s="18" t="s">
        <v>699</v>
      </c>
      <c r="F15" s="16" t="str">
        <f t="shared" si="2"/>
        <v xml:space="preserve">module:StudySem_BIFK_MIK3 </v>
      </c>
      <c r="G15" s="16" t="str">
        <f t="shared" si="3"/>
        <v xml:space="preserve"> module:StudySem_BIFK_MIK3 a schema:PropertyValue ; schema:name "Studiensemester MIK3 im Studiengang BIFK" ; schema:value "2" .</v>
      </c>
      <c r="H15" t="s">
        <v>700</v>
      </c>
      <c r="I15" s="16" t="str">
        <f t="shared" si="4"/>
        <v xml:space="preserve">, module:StudySem_BACS_MIK3 </v>
      </c>
      <c r="J15" s="16" t="str">
        <f t="shared" si="5"/>
        <v xml:space="preserve"> module:StudySem_BACS_MIK3 a schema:PropertyValue ; schema:name "Studiensemester MIK3 im Studiengang BACS" ; schema:value "2" .</v>
      </c>
      <c r="L15" s="16" t="str">
        <f t="shared" si="6"/>
        <v>.</v>
      </c>
      <c r="M15" s="16" t="str">
        <f t="shared" si="7"/>
        <v/>
      </c>
      <c r="N15" s="24" t="str">
        <f t="shared" si="8"/>
        <v>module:StudySem_BIFK_MIK3 , module:StudySem_BACS_MIK3 .</v>
      </c>
      <c r="O15" s="18" t="s">
        <v>898</v>
      </c>
      <c r="P15" t="str">
        <f t="shared" si="9"/>
        <v xml:space="preserve"> module:StudySem_BIFK_MIK3 a schema:PropertyValue ; schema:name "Studiensemester MIK3 im Studiengang BIFK" ; schema:value "2" . module:StudySem_BACS_MIK3 a schema:PropertyValue ; schema:name "Studiensemester MIK3 im Studiengang BACS" ; schema:value "2" .</v>
      </c>
      <c r="Q15" t="s">
        <v>895</v>
      </c>
      <c r="R15" t="str">
        <f t="shared" si="10"/>
        <v>module:MIK3 module:progrSpecProp_StudySem module:StudySem_MIK3 . module:StudySem_MIK3 a schema:PropertyValue ; schema:identifier "StudySemester" ; schema:name "Studiensemester MIK3" ; schema:valueReference module:StudySem_BIFK_MIK3 , module:StudySem_BACS_MIK3 . module:StudySem_BIFK_MIK3 a schema:PropertyValue ; schema:name "Studiensemester MIK3 im Studiengang BIFK" ; schema:value "2" . module:StudySem_BACS_MIK3 a schema:PropertyValue ; schema:name "Studiensemester MIK3 im Studiengang BACS" ; schema:value "2" .</v>
      </c>
    </row>
    <row r="16" spans="1:18" x14ac:dyDescent="0.35">
      <c r="A16" s="11" t="str">
        <f t="shared" si="0"/>
        <v>module:DBIK</v>
      </c>
      <c r="B16" s="4" t="s">
        <v>481</v>
      </c>
      <c r="C16" s="25" t="s">
        <v>725</v>
      </c>
      <c r="D16" s="28" t="str">
        <f t="shared" si="1"/>
        <v xml:space="preserve">module:DBIK module:progrSpecProp_StudySem module:StudySem_DBIK . module:StudySem_DBIK a schema:PropertyValue ; schema:identifier "StudySemester" ; schema:name "Studiensemester DBIK" ; schema:valueReference </v>
      </c>
      <c r="E16" s="18" t="s">
        <v>699</v>
      </c>
      <c r="F16" s="16" t="str">
        <f t="shared" si="2"/>
        <v xml:space="preserve">module:StudySem_BIFK_DBIK </v>
      </c>
      <c r="G16" s="16" t="str">
        <f t="shared" si="3"/>
        <v xml:space="preserve"> module:StudySem_BIFK_DBIK a schema:PropertyValue ; schema:name "Studiensemester DBIK im Studiengang BIFK" ; schema:value "3" .</v>
      </c>
      <c r="H16" t="s">
        <v>700</v>
      </c>
      <c r="I16" s="16" t="str">
        <f t="shared" si="4"/>
        <v xml:space="preserve">, module:StudySem_BACS_DBIK </v>
      </c>
      <c r="J16" s="16" t="str">
        <f t="shared" si="5"/>
        <v xml:space="preserve"> module:StudySem_BACS_DBIK a schema:PropertyValue ; schema:name "Studiensemester DBIK im Studiengang BACS" ; schema:value "3" .</v>
      </c>
      <c r="K16" t="s">
        <v>701</v>
      </c>
      <c r="L16" s="16" t="str">
        <f t="shared" si="6"/>
        <v>, module:StudySem_BMZK_DBIK .</v>
      </c>
      <c r="M16" s="16" t="str">
        <f t="shared" si="7"/>
        <v xml:space="preserve"> module:StudySem_BMZK_DBIK a schema:PropertyValue ; schema:name "Studiensemester DBIK im Studiengang BMZK" ; schema:value "3" .</v>
      </c>
      <c r="N16" s="24" t="str">
        <f t="shared" si="8"/>
        <v>module:StudySem_BIFK_DBIK , module:StudySem_BACS_DBIK , module:StudySem_BMZK_DBIK .</v>
      </c>
      <c r="O16" s="18" t="s">
        <v>899</v>
      </c>
      <c r="P16" t="str">
        <f t="shared" si="9"/>
        <v xml:space="preserve"> module:StudySem_BIFK_DBIK a schema:PropertyValue ; schema:name "Studiensemester DBIK im Studiengang BIFK" ; schema:value "3" . module:StudySem_BACS_DBIK a schema:PropertyValue ; schema:name "Studiensemester DBIK im Studiengang BACS" ; schema:value "3" . module:StudySem_BMZK_DBIK a schema:PropertyValue ; schema:name "Studiensemester DBIK im Studiengang BMZK" ; schema:value "3" .</v>
      </c>
      <c r="Q16" t="s">
        <v>895</v>
      </c>
      <c r="R16" t="str">
        <f t="shared" si="10"/>
        <v>module:DBIK module:progrSpecProp_StudySem module:StudySem_DBIK . module:StudySem_DBIK a schema:PropertyValue ; schema:identifier "StudySemester" ; schema:name "Studiensemester DBIK" ; schema:valueReference module:StudySem_BIFK_DBIK , module:StudySem_BACS_DBIK , module:StudySem_BMZK_DBIK . module:StudySem_BIFK_DBIK a schema:PropertyValue ; schema:name "Studiensemester DBIK im Studiengang BIFK" ; schema:value "3" . module:StudySem_BACS_DBIK a schema:PropertyValue ; schema:name "Studiensemester DBIK im Studiengang BACS" ; schema:value "3" . module:StudySem_BMZK_DBIK a schema:PropertyValue ; schema:name "Studiensemester DBIK im Studiengang BMZK" ; schema:value "3" .</v>
      </c>
    </row>
    <row r="17" spans="1:19" x14ac:dyDescent="0.35">
      <c r="A17" s="11" t="str">
        <f t="shared" si="0"/>
        <v>module:BSRN</v>
      </c>
      <c r="B17" s="4" t="s">
        <v>475</v>
      </c>
      <c r="C17" s="25" t="s">
        <v>725</v>
      </c>
      <c r="D17" s="28" t="str">
        <f t="shared" si="1"/>
        <v xml:space="preserve">module:BSRN module:progrSpecProp_StudySem module:StudySem_BSRN . module:StudySem_BSRN a schema:PropertyValue ; schema:identifier "StudySemester" ; schema:name "Studiensemester BSRN" ; schema:valueReference </v>
      </c>
      <c r="E17" s="18" t="s">
        <v>699</v>
      </c>
      <c r="F17" s="16" t="str">
        <f t="shared" si="2"/>
        <v xml:space="preserve">module:StudySem_BIFK_BSRN </v>
      </c>
      <c r="G17" s="16" t="str">
        <f t="shared" si="3"/>
        <v xml:space="preserve"> module:StudySem_BIFK_BSRN a schema:PropertyValue ; schema:name "Studiensemester BSRN im Studiengang BIFK" ; schema:value "3" .</v>
      </c>
      <c r="H17" t="s">
        <v>700</v>
      </c>
      <c r="I17" s="16" t="str">
        <f t="shared" si="4"/>
        <v xml:space="preserve">, module:StudySem_BACS_BSRN </v>
      </c>
      <c r="J17" s="16" t="str">
        <f t="shared" si="5"/>
        <v xml:space="preserve"> module:StudySem_BACS_BSRN a schema:PropertyValue ; schema:name "Studiensemester BSRN im Studiengang BACS" ; schema:value "3" .</v>
      </c>
      <c r="K17" t="s">
        <v>701</v>
      </c>
      <c r="L17" s="16" t="str">
        <f t="shared" si="6"/>
        <v>, module:StudySem_BMZK_BSRN .</v>
      </c>
      <c r="M17" s="16" t="str">
        <f t="shared" si="7"/>
        <v xml:space="preserve"> module:StudySem_BMZK_BSRN a schema:PropertyValue ; schema:name "Studiensemester BSRN im Studiengang BMZK" ; schema:value "3" .</v>
      </c>
      <c r="N17" s="24" t="str">
        <f t="shared" si="8"/>
        <v>module:StudySem_BIFK_BSRN , module:StudySem_BACS_BSRN , module:StudySem_BMZK_BSRN .</v>
      </c>
      <c r="O17" s="18" t="s">
        <v>899</v>
      </c>
      <c r="P17" t="str">
        <f t="shared" si="9"/>
        <v xml:space="preserve"> module:StudySem_BIFK_BSRN a schema:PropertyValue ; schema:name "Studiensemester BSRN im Studiengang BIFK" ; schema:value "3" . module:StudySem_BACS_BSRN a schema:PropertyValue ; schema:name "Studiensemester BSRN im Studiengang BACS" ; schema:value "3" . module:StudySem_BMZK_BSRN a schema:PropertyValue ; schema:name "Studiensemester BSRN im Studiengang BMZK" ; schema:value "3" .</v>
      </c>
      <c r="Q17" t="s">
        <v>895</v>
      </c>
      <c r="R17" t="str">
        <f t="shared" si="10"/>
        <v>module:BSRN module:progrSpecProp_StudySem module:StudySem_BSRN . module:StudySem_BSRN a schema:PropertyValue ; schema:identifier "StudySemester" ; schema:name "Studiensemester BSRN" ; schema:valueReference module:StudySem_BIFK_BSRN , module:StudySem_BACS_BSRN , module:StudySem_BMZK_BSRN . module:StudySem_BIFK_BSRN a schema:PropertyValue ; schema:name "Studiensemester BSRN im Studiengang BIFK" ; schema:value "3" . module:StudySem_BACS_BSRN a schema:PropertyValue ; schema:name "Studiensemester BSRN im Studiengang BACS" ; schema:value "3" . module:StudySem_BMZK_BSRN a schema:PropertyValue ; schema:name "Studiensemester BSRN im Studiengang BMZK" ; schema:value "3" .</v>
      </c>
    </row>
    <row r="18" spans="1:19" x14ac:dyDescent="0.35">
      <c r="A18" s="11" t="str">
        <f t="shared" si="0"/>
        <v>module:PIK3</v>
      </c>
      <c r="B18" s="4" t="s">
        <v>466</v>
      </c>
      <c r="C18" s="25" t="s">
        <v>725</v>
      </c>
      <c r="D18" s="28" t="str">
        <f t="shared" si="1"/>
        <v xml:space="preserve">module:PIK3 module:progrSpecProp_StudySem module:StudySem_PIK3 . module:StudySem_PIK3 a schema:PropertyValue ; schema:identifier "StudySemester" ; schema:name "Studiensemester PIK3" ; schema:valueReference </v>
      </c>
      <c r="E18" s="18" t="s">
        <v>699</v>
      </c>
      <c r="F18" s="16" t="str">
        <f t="shared" si="2"/>
        <v xml:space="preserve">module:StudySem_BIFK_PIK3 </v>
      </c>
      <c r="G18" s="16" t="str">
        <f t="shared" si="3"/>
        <v xml:space="preserve"> module:StudySem_BIFK_PIK3 a schema:PropertyValue ; schema:name "Studiensemester PIK3 im Studiengang BIFK" ; schema:value "3" .</v>
      </c>
      <c r="H18" t="s">
        <v>700</v>
      </c>
      <c r="I18" s="16" t="str">
        <f t="shared" si="4"/>
        <v xml:space="preserve">, module:StudySem_BACS_PIK3 </v>
      </c>
      <c r="J18" s="16" t="str">
        <f t="shared" si="5"/>
        <v xml:space="preserve"> module:StudySem_BACS_PIK3 a schema:PropertyValue ; schema:name "Studiensemester PIK3 im Studiengang BACS" ; schema:value "3" .</v>
      </c>
      <c r="K18" t="s">
        <v>701</v>
      </c>
      <c r="L18" s="16" t="str">
        <f t="shared" si="6"/>
        <v>, module:StudySem_BMZK_PIK3 .</v>
      </c>
      <c r="M18" s="16" t="str">
        <f t="shared" si="7"/>
        <v xml:space="preserve"> module:StudySem_BMZK_PIK3 a schema:PropertyValue ; schema:name "Studiensemester PIK3 im Studiengang BMZK" ; schema:value "3" .</v>
      </c>
      <c r="N18" s="24" t="str">
        <f t="shared" si="8"/>
        <v>module:StudySem_BIFK_PIK3 , module:StudySem_BACS_PIK3 , module:StudySem_BMZK_PIK3 .</v>
      </c>
      <c r="O18" s="18" t="s">
        <v>899</v>
      </c>
      <c r="P18" t="str">
        <f t="shared" si="9"/>
        <v xml:space="preserve"> module:StudySem_BIFK_PIK3 a schema:PropertyValue ; schema:name "Studiensemester PIK3 im Studiengang BIFK" ; schema:value "3" . module:StudySem_BACS_PIK3 a schema:PropertyValue ; schema:name "Studiensemester PIK3 im Studiengang BACS" ; schema:value "3" . module:StudySem_BMZK_PIK3 a schema:PropertyValue ; schema:name "Studiensemester PIK3 im Studiengang BMZK" ; schema:value "3" .</v>
      </c>
      <c r="Q18" t="s">
        <v>895</v>
      </c>
      <c r="R18" t="str">
        <f t="shared" si="10"/>
        <v>module:PIK3 module:progrSpecProp_StudySem module:StudySem_PIK3 . module:StudySem_PIK3 a schema:PropertyValue ; schema:identifier "StudySemester" ; schema:name "Studiensemester PIK3" ; schema:valueReference module:StudySem_BIFK_PIK3 , module:StudySem_BACS_PIK3 , module:StudySem_BMZK_PIK3 . module:StudySem_BIFK_PIK3 a schema:PropertyValue ; schema:name "Studiensemester PIK3 im Studiengang BIFK" ; schema:value "3" . module:StudySem_BACS_PIK3 a schema:PropertyValue ; schema:name "Studiensemester PIK3 im Studiengang BACS" ; schema:value "3" . module:StudySem_BMZK_PIK3 a schema:PropertyValue ; schema:name "Studiensemester PIK3 im Studiengang BMZK" ; schema:value "3" .</v>
      </c>
    </row>
    <row r="19" spans="1:19" x14ac:dyDescent="0.35">
      <c r="A19" s="11" t="str">
        <f t="shared" si="0"/>
        <v>module:GrSi</v>
      </c>
      <c r="B19" s="4" t="s">
        <v>347</v>
      </c>
      <c r="C19" s="25" t="s">
        <v>725</v>
      </c>
      <c r="D19" s="28" t="str">
        <f t="shared" si="1"/>
        <v xml:space="preserve">module:GrSi module:progrSpecProp_StudySem module:StudySem_GrSi . module:StudySem_GrSi a schema:PropertyValue ; schema:identifier "StudySemester" ; schema:name "Studiensemester GrSi" ; schema:valueReference </v>
      </c>
      <c r="E19" s="18" t="s">
        <v>699</v>
      </c>
      <c r="F19" s="16" t="str">
        <f t="shared" si="2"/>
        <v xml:space="preserve">module:StudySem_BIFK_GrSi </v>
      </c>
      <c r="G19" s="16" t="str">
        <f t="shared" si="3"/>
        <v xml:space="preserve"> module:StudySem_BIFK_GrSi a schema:PropertyValue ; schema:name "Studiensemester GrSi im Studiengang BIFK" ; schema:value "3" .</v>
      </c>
      <c r="H19" t="s">
        <v>700</v>
      </c>
      <c r="I19" s="16" t="str">
        <f t="shared" si="4"/>
        <v xml:space="preserve">, module:StudySem_BACS_GrSi </v>
      </c>
      <c r="J19" s="16" t="str">
        <f t="shared" si="5"/>
        <v xml:space="preserve"> module:StudySem_BACS_GrSi a schema:PropertyValue ; schema:name "Studiensemester GrSi im Studiengang BACS" ; schema:value "3" .</v>
      </c>
      <c r="K19" t="s">
        <v>701</v>
      </c>
      <c r="L19" s="16" t="str">
        <f t="shared" si="6"/>
        <v>, module:StudySem_BMZK_GrSi .</v>
      </c>
      <c r="M19" s="16" t="str">
        <f t="shared" si="7"/>
        <v xml:space="preserve"> module:StudySem_BMZK_GrSi a schema:PropertyValue ; schema:name "Studiensemester GrSi im Studiengang BMZK" ; schema:value "3" .</v>
      </c>
      <c r="N19" s="24" t="str">
        <f t="shared" si="8"/>
        <v>module:StudySem_BIFK_GrSi , module:StudySem_BACS_GrSi , module:StudySem_BMZK_GrSi .</v>
      </c>
      <c r="O19" s="18" t="s">
        <v>899</v>
      </c>
      <c r="P19" t="str">
        <f t="shared" si="9"/>
        <v xml:space="preserve"> module:StudySem_BIFK_GrSi a schema:PropertyValue ; schema:name "Studiensemester GrSi im Studiengang BIFK" ; schema:value "3" . module:StudySem_BACS_GrSi a schema:PropertyValue ; schema:name "Studiensemester GrSi im Studiengang BACS" ; schema:value "3" . module:StudySem_BMZK_GrSi a schema:PropertyValue ; schema:name "Studiensemester GrSi im Studiengang BMZK" ; schema:value "3" .</v>
      </c>
      <c r="Q19" t="s">
        <v>895</v>
      </c>
      <c r="R19" t="str">
        <f t="shared" si="10"/>
        <v>module:GrSi module:progrSpecProp_StudySem module:StudySem_GrSi . module:StudySem_GrSi a schema:PropertyValue ; schema:identifier "StudySemester" ; schema:name "Studiensemester GrSi" ; schema:valueReference module:StudySem_BIFK_GrSi , module:StudySem_BACS_GrSi , module:StudySem_BMZK_GrSi . module:StudySem_BIFK_GrSi a schema:PropertyValue ; schema:name "Studiensemester GrSi im Studiengang BIFK" ; schema:value "3" . module:StudySem_BACS_GrSi a schema:PropertyValue ; schema:name "Studiensemester GrSi im Studiengang BACS" ; schema:value "3" . module:StudySem_BMZK_GrSi a schema:PropertyValue ; schema:name "Studiensemester GrSi im Studiengang BMZK" ; schema:value "3" .</v>
      </c>
    </row>
    <row r="20" spans="1:19" x14ac:dyDescent="0.35">
      <c r="A20" s="11" t="str">
        <f t="shared" si="0"/>
        <v>module:AlPP</v>
      </c>
      <c r="B20" s="4" t="s">
        <v>450</v>
      </c>
      <c r="C20" s="25" t="s">
        <v>725</v>
      </c>
      <c r="D20" s="28" t="str">
        <f t="shared" si="1"/>
        <v xml:space="preserve">module:AlPP module:progrSpecProp_StudySem module:StudySem_AlPP . module:StudySem_AlPP a schema:PropertyValue ; schema:identifier "StudySemester" ; schema:name "Studiensemester AlPP" ; schema:valueReference </v>
      </c>
      <c r="E20" s="18" t="s">
        <v>699</v>
      </c>
      <c r="F20" s="16" t="str">
        <f t="shared" si="2"/>
        <v xml:space="preserve">module:StudySem_BIFK_AlPP </v>
      </c>
      <c r="G20" s="16" t="str">
        <f t="shared" si="3"/>
        <v xml:space="preserve"> module:StudySem_BIFK_AlPP a schema:PropertyValue ; schema:name "Studiensemester AlPP im Studiengang BIFK" ; schema:value "3" .</v>
      </c>
      <c r="H20" t="s">
        <v>700</v>
      </c>
      <c r="I20" s="16" t="str">
        <f t="shared" si="4"/>
        <v xml:space="preserve">, module:StudySem_BACS_AlPP </v>
      </c>
      <c r="J20" s="16" t="str">
        <f t="shared" si="5"/>
        <v xml:space="preserve"> module:StudySem_BACS_AlPP a schema:PropertyValue ; schema:name "Studiensemester AlPP im Studiengang BACS" ; schema:value "3" .</v>
      </c>
      <c r="K20" t="s">
        <v>701</v>
      </c>
      <c r="L20" s="16" t="str">
        <f t="shared" si="6"/>
        <v>, module:StudySem_BMZK_AlPP .</v>
      </c>
      <c r="M20" s="16" t="str">
        <f t="shared" si="7"/>
        <v xml:space="preserve"> module:StudySem_BMZK_AlPP a schema:PropertyValue ; schema:name "Studiensemester AlPP im Studiengang BMZK" ; schema:value "3" .</v>
      </c>
      <c r="N20" s="24" t="str">
        <f t="shared" si="8"/>
        <v>module:StudySem_BIFK_AlPP , module:StudySem_BACS_AlPP , module:StudySem_BMZK_AlPP .</v>
      </c>
      <c r="O20" s="18" t="s">
        <v>899</v>
      </c>
      <c r="P20" t="str">
        <f t="shared" si="9"/>
        <v xml:space="preserve"> module:StudySem_BIFK_AlPP a schema:PropertyValue ; schema:name "Studiensemester AlPP im Studiengang BIFK" ; schema:value "3" . module:StudySem_BACS_AlPP a schema:PropertyValue ; schema:name "Studiensemester AlPP im Studiengang BACS" ; schema:value "3" . module:StudySem_BMZK_AlPP a schema:PropertyValue ; schema:name "Studiensemester AlPP im Studiengang BMZK" ; schema:value "3" .</v>
      </c>
      <c r="Q20" t="s">
        <v>895</v>
      </c>
      <c r="R20" t="str">
        <f t="shared" si="10"/>
        <v>module:AlPP module:progrSpecProp_StudySem module:StudySem_AlPP . module:StudySem_AlPP a schema:PropertyValue ; schema:identifier "StudySemester" ; schema:name "Studiensemester AlPP" ; schema:valueReference module:StudySem_BIFK_AlPP , module:StudySem_BACS_AlPP , module:StudySem_BMZK_AlPP . module:StudySem_BIFK_AlPP a schema:PropertyValue ; schema:name "Studiensemester AlPP im Studiengang BIFK" ; schema:value "3" . module:StudySem_BACS_AlPP a schema:PropertyValue ; schema:name "Studiensemester AlPP im Studiengang BACS" ; schema:value "3" . module:StudySem_BMZK_AlPP a schema:PropertyValue ; schema:name "Studiensemester AlPP im Studiengang BMZK" ; schema:value "3" .</v>
      </c>
    </row>
    <row r="21" spans="1:19" x14ac:dyDescent="0.35">
      <c r="A21" s="11" t="str">
        <f t="shared" si="0"/>
        <v>module:CoAn</v>
      </c>
      <c r="B21" s="4" t="s">
        <v>443</v>
      </c>
      <c r="C21" s="25" t="s">
        <v>725</v>
      </c>
      <c r="D21" s="28" t="str">
        <f t="shared" si="1"/>
        <v xml:space="preserve">module:CoAn module:progrSpecProp_StudySem module:StudySem_CoAn . module:StudySem_CoAn a schema:PropertyValue ; schema:identifier "StudySemester" ; schema:name "Studiensemester CoAn" ; schema:valueReference </v>
      </c>
      <c r="E21" s="18" t="s">
        <v>699</v>
      </c>
      <c r="F21" s="16" t="str">
        <f t="shared" si="2"/>
        <v xml:space="preserve">module:StudySem_BIFK_CoAn </v>
      </c>
      <c r="G21" s="16" t="str">
        <f t="shared" si="3"/>
        <v xml:space="preserve"> module:StudySem_BIFK_CoAn a schema:PropertyValue ; schema:name "Studiensemester CoAn im Studiengang BIFK" ; schema:value "3" .</v>
      </c>
      <c r="H21" t="s">
        <v>700</v>
      </c>
      <c r="I21" s="16" t="str">
        <f t="shared" si="4"/>
        <v xml:space="preserve">, module:StudySem_BACS_CoAn </v>
      </c>
      <c r="J21" s="16" t="str">
        <f t="shared" si="5"/>
        <v xml:space="preserve"> module:StudySem_BACS_CoAn a schema:PropertyValue ; schema:name "Studiensemester CoAn im Studiengang BACS" ; schema:value "3" .</v>
      </c>
      <c r="L21" s="16" t="str">
        <f t="shared" si="6"/>
        <v>.</v>
      </c>
      <c r="M21" s="16" t="str">
        <f t="shared" si="7"/>
        <v/>
      </c>
      <c r="N21" s="24" t="str">
        <f t="shared" si="8"/>
        <v>module:StudySem_BIFK_CoAn , module:StudySem_BACS_CoAn .</v>
      </c>
      <c r="O21" s="18" t="s">
        <v>899</v>
      </c>
      <c r="P21" t="str">
        <f t="shared" si="9"/>
        <v xml:space="preserve"> module:StudySem_BIFK_CoAn a schema:PropertyValue ; schema:name "Studiensemester CoAn im Studiengang BIFK" ; schema:value "3" . module:StudySem_BACS_CoAn a schema:PropertyValue ; schema:name "Studiensemester CoAn im Studiengang BACS" ; schema:value "3" .</v>
      </c>
      <c r="Q21" t="s">
        <v>895</v>
      </c>
      <c r="R21" t="str">
        <f t="shared" si="10"/>
        <v>module:CoAn module:progrSpecProp_StudySem module:StudySem_CoAn . module:StudySem_CoAn a schema:PropertyValue ; schema:identifier "StudySemester" ; schema:name "Studiensemester CoAn" ; schema:valueReference module:StudySem_BIFK_CoAn , module:StudySem_BACS_CoAn . module:StudySem_BIFK_CoAn a schema:PropertyValue ; schema:name "Studiensemester CoAn im Studiengang BIFK" ; schema:value "3" . module:StudySem_BACS_CoAn a schema:PropertyValue ; schema:name "Studiensemester CoAn im Studiengang BACS" ; schema:value "3" .</v>
      </c>
    </row>
    <row r="22" spans="1:19" x14ac:dyDescent="0.35">
      <c r="A22" s="11" t="str">
        <f t="shared" si="0"/>
        <v>module:DVML</v>
      </c>
      <c r="B22" s="4" t="s">
        <v>439</v>
      </c>
      <c r="C22" s="25" t="s">
        <v>725</v>
      </c>
      <c r="D22" s="28" t="str">
        <f t="shared" si="1"/>
        <v xml:space="preserve">module:DVML module:progrSpecProp_StudySem module:StudySem_DVML . module:StudySem_DVML a schema:PropertyValue ; schema:identifier "StudySemester" ; schema:name "Studiensemester DVML" ; schema:valueReference </v>
      </c>
      <c r="E22" s="18" t="s">
        <v>699</v>
      </c>
      <c r="F22" s="16" t="str">
        <f t="shared" si="2"/>
        <v xml:space="preserve">module:StudySem_BIFK_DVML </v>
      </c>
      <c r="G22" s="16" t="str">
        <f t="shared" si="3"/>
        <v xml:space="preserve"> module:StudySem_BIFK_DVML a schema:PropertyValue ; schema:name "Studiensemester DVML im Studiengang BIFK" ; schema:value "3" .</v>
      </c>
      <c r="H22" t="s">
        <v>700</v>
      </c>
      <c r="I22" s="16" t="str">
        <f t="shared" si="4"/>
        <v xml:space="preserve">, module:StudySem_BACS_DVML </v>
      </c>
      <c r="J22" s="16" t="str">
        <f t="shared" si="5"/>
        <v xml:space="preserve"> module:StudySem_BACS_DVML a schema:PropertyValue ; schema:name "Studiensemester DVML im Studiengang BACS" ; schema:value "3" .</v>
      </c>
      <c r="K22" t="s">
        <v>701</v>
      </c>
      <c r="L22" s="16" t="str">
        <f t="shared" si="6"/>
        <v>, module:StudySem_BMZK_DVML .</v>
      </c>
      <c r="M22" s="16" t="str">
        <f t="shared" si="7"/>
        <v xml:space="preserve"> module:StudySem_BMZK_DVML a schema:PropertyValue ; schema:name "Studiensemester DVML im Studiengang BMZK" ; schema:value "3" .</v>
      </c>
      <c r="N22" s="24" t="str">
        <f t="shared" si="8"/>
        <v>module:StudySem_BIFK_DVML , module:StudySem_BACS_DVML , module:StudySem_BMZK_DVML .</v>
      </c>
      <c r="O22" s="18" t="s">
        <v>899</v>
      </c>
      <c r="P22" t="str">
        <f t="shared" si="9"/>
        <v xml:space="preserve"> module:StudySem_BIFK_DVML a schema:PropertyValue ; schema:name "Studiensemester DVML im Studiengang BIFK" ; schema:value "3" . module:StudySem_BACS_DVML a schema:PropertyValue ; schema:name "Studiensemester DVML im Studiengang BACS" ; schema:value "3" . module:StudySem_BMZK_DVML a schema:PropertyValue ; schema:name "Studiensemester DVML im Studiengang BMZK" ; schema:value "3" .</v>
      </c>
      <c r="Q22" t="s">
        <v>895</v>
      </c>
      <c r="R22" t="str">
        <f t="shared" si="10"/>
        <v>module:DVML module:progrSpecProp_StudySem module:StudySem_DVML . module:StudySem_DVML a schema:PropertyValue ; schema:identifier "StudySemester" ; schema:name "Studiensemester DVML" ; schema:valueReference module:StudySem_BIFK_DVML , module:StudySem_BACS_DVML , module:StudySem_BMZK_DVML . module:StudySem_BIFK_DVML a schema:PropertyValue ; schema:name "Studiensemester DVML im Studiengang BIFK" ; schema:value "3" . module:StudySem_BACS_DVML a schema:PropertyValue ; schema:name "Studiensemester DVML im Studiengang BACS" ; schema:value "3" . module:StudySem_BMZK_DVML a schema:PropertyValue ; schema:name "Studiensemester DVML im Studiengang BMZK" ; schema:value "3" .</v>
      </c>
    </row>
    <row r="23" spans="1:19" x14ac:dyDescent="0.35">
      <c r="A23" s="11" t="str">
        <f t="shared" si="0"/>
        <v>module:EfML</v>
      </c>
      <c r="B23" s="4" t="s">
        <v>431</v>
      </c>
      <c r="C23" s="25" t="s">
        <v>725</v>
      </c>
      <c r="D23" s="28" t="str">
        <f t="shared" si="1"/>
        <v xml:space="preserve">module:EfML module:progrSpecProp_StudySem module:StudySem_EfML . module:StudySem_EfML a schema:PropertyValue ; schema:identifier "StudySemester" ; schema:name "Studiensemester EfML" ; schema:valueReference </v>
      </c>
      <c r="E23" s="18" t="s">
        <v>701</v>
      </c>
      <c r="F23" s="16" t="str">
        <f t="shared" si="2"/>
        <v xml:space="preserve">module:StudySem_BMZK_EfML </v>
      </c>
      <c r="G23" s="16" t="str">
        <f t="shared" si="3"/>
        <v xml:space="preserve"> module:StudySem_BMZK_EfML a schema:PropertyValue ; schema:name "Studiensemester EfML im Studiengang BMZK" ; schema:value "3" .</v>
      </c>
      <c r="I23" s="16" t="str">
        <f t="shared" si="4"/>
        <v>.</v>
      </c>
      <c r="J23" s="16" t="str">
        <f t="shared" si="5"/>
        <v/>
      </c>
      <c r="L23" s="16" t="str">
        <f t="shared" si="6"/>
        <v/>
      </c>
      <c r="M23" s="16" t="str">
        <f t="shared" si="7"/>
        <v/>
      </c>
      <c r="N23" s="24" t="str">
        <f t="shared" si="8"/>
        <v>module:StudySem_BMZK_EfML .</v>
      </c>
      <c r="O23" s="18" t="s">
        <v>899</v>
      </c>
      <c r="P23" t="str">
        <f t="shared" si="9"/>
        <v xml:space="preserve"> module:StudySem_BMZK_EfML a schema:PropertyValue ; schema:name "Studiensemester EfML im Studiengang BMZK" ; schema:value "3" .</v>
      </c>
      <c r="Q23" t="s">
        <v>895</v>
      </c>
      <c r="R23" t="str">
        <f t="shared" si="10"/>
        <v>module:EfML module:progrSpecProp_StudySem module:StudySem_EfML . module:StudySem_EfML a schema:PropertyValue ; schema:identifier "StudySemester" ; schema:name "Studiensemester EfML" ; schema:valueReference module:StudySem_BMZK_EfML . module:StudySem_BMZK_EfML a schema:PropertyValue ; schema:name "Studiensemester EfML im Studiengang BMZK" ; schema:value "3" .</v>
      </c>
    </row>
    <row r="24" spans="1:19" x14ac:dyDescent="0.35">
      <c r="A24" s="11" t="str">
        <f t="shared" si="0"/>
        <v>module:GlAV</v>
      </c>
      <c r="B24" s="4" t="s">
        <v>303</v>
      </c>
      <c r="C24" s="25" t="s">
        <v>725</v>
      </c>
      <c r="D24" s="28" t="str">
        <f t="shared" si="1"/>
        <v xml:space="preserve">module:GlAV module:progrSpecProp_StudySem module:StudySem_GlAV . module:StudySem_GlAV a schema:PropertyValue ; schema:identifier "StudySemester" ; schema:name "Studiensemester GlAV" ; schema:valueReference </v>
      </c>
      <c r="E24" s="18" t="s">
        <v>699</v>
      </c>
      <c r="F24" s="16" t="str">
        <f t="shared" si="2"/>
        <v xml:space="preserve">module:StudySem_BIFK_GlAV </v>
      </c>
      <c r="G24" s="16" t="str">
        <f t="shared" si="3"/>
        <v xml:space="preserve"> module:StudySem_BIFK_GlAV a schema:PropertyValue ; schema:name "Studiensemester GlAV im Studiengang BIFK" ; schema:value "3" .</v>
      </c>
      <c r="H24" t="s">
        <v>700</v>
      </c>
      <c r="I24" s="16" t="str">
        <f t="shared" si="4"/>
        <v xml:space="preserve">, module:StudySem_BACS_GlAV </v>
      </c>
      <c r="J24" s="16" t="str">
        <f t="shared" si="5"/>
        <v xml:space="preserve"> module:StudySem_BACS_GlAV a schema:PropertyValue ; schema:name "Studiensemester GlAV im Studiengang BACS" ; schema:value "3" .</v>
      </c>
      <c r="L24" s="16" t="str">
        <f t="shared" si="6"/>
        <v>.</v>
      </c>
      <c r="M24" s="16" t="str">
        <f t="shared" si="7"/>
        <v/>
      </c>
      <c r="N24" s="24" t="str">
        <f t="shared" si="8"/>
        <v>module:StudySem_BIFK_GlAV , module:StudySem_BACS_GlAV .</v>
      </c>
      <c r="O24" s="18" t="s">
        <v>899</v>
      </c>
      <c r="P24" t="str">
        <f t="shared" si="9"/>
        <v xml:space="preserve"> module:StudySem_BIFK_GlAV a schema:PropertyValue ; schema:name "Studiensemester GlAV im Studiengang BIFK" ; schema:value "3" . module:StudySem_BACS_GlAV a schema:PropertyValue ; schema:name "Studiensemester GlAV im Studiengang BACS" ; schema:value "3" .</v>
      </c>
      <c r="Q24" t="s">
        <v>895</v>
      </c>
      <c r="R24" t="str">
        <f t="shared" si="10"/>
        <v>module:GlAV module:progrSpecProp_StudySem module:StudySem_GlAV . module:StudySem_GlAV a schema:PropertyValue ; schema:identifier "StudySemester" ; schema:name "Studiensemester GlAV" ; schema:valueReference module:StudySem_BIFK_GlAV , module:StudySem_BACS_GlAV . module:StudySem_BIFK_GlAV a schema:PropertyValue ; schema:name "Studiensemester GlAV im Studiengang BIFK" ; schema:value "3" . module:StudySem_BACS_GlAV a schema:PropertyValue ; schema:name "Studiensemester GlAV im Studiengang BACS" ; schema:value "3" .</v>
      </c>
    </row>
    <row r="25" spans="1:19" x14ac:dyDescent="0.35">
      <c r="A25" s="11" t="str">
        <f t="shared" si="0"/>
        <v>module:GlCC</v>
      </c>
      <c r="B25" s="4" t="s">
        <v>416</v>
      </c>
      <c r="C25" s="25" t="s">
        <v>725</v>
      </c>
      <c r="D25" s="28" t="str">
        <f t="shared" si="1"/>
        <v xml:space="preserve">module:GlCC module:progrSpecProp_StudySem module:StudySem_GlCC . module:StudySem_GlCC a schema:PropertyValue ; schema:identifier "StudySemester" ; schema:name "Studiensemester GlCC" ; schema:valueReference </v>
      </c>
      <c r="E25" s="18" t="s">
        <v>699</v>
      </c>
      <c r="F25" s="16" t="str">
        <f t="shared" si="2"/>
        <v xml:space="preserve">module:StudySem_BIFK_GlCC </v>
      </c>
      <c r="G25" s="16" t="str">
        <f t="shared" si="3"/>
        <v xml:space="preserve"> module:StudySem_BIFK_GlCC a schema:PropertyValue ; schema:name "Studiensemester GlCC im Studiengang BIFK" ; schema:value "3" .</v>
      </c>
      <c r="H25" t="s">
        <v>700</v>
      </c>
      <c r="I25" s="16" t="str">
        <f t="shared" si="4"/>
        <v xml:space="preserve">, module:StudySem_BACS_GlCC </v>
      </c>
      <c r="J25" s="16" t="str">
        <f t="shared" si="5"/>
        <v xml:space="preserve"> module:StudySem_BACS_GlCC a schema:PropertyValue ; schema:name "Studiensemester GlCC im Studiengang BACS" ; schema:value "3" .</v>
      </c>
      <c r="K25" t="s">
        <v>701</v>
      </c>
      <c r="L25" s="16" t="str">
        <f t="shared" si="6"/>
        <v>, module:StudySem_BMZK_GlCC .</v>
      </c>
      <c r="M25" s="16" t="str">
        <f t="shared" si="7"/>
        <v xml:space="preserve"> module:StudySem_BMZK_GlCC a schema:PropertyValue ; schema:name "Studiensemester GlCC im Studiengang BMZK" ; schema:value "3" .</v>
      </c>
      <c r="N25" s="24" t="str">
        <f t="shared" si="8"/>
        <v>module:StudySem_BIFK_GlCC , module:StudySem_BACS_GlCC , module:StudySem_BMZK_GlCC .</v>
      </c>
      <c r="O25" s="18" t="s">
        <v>899</v>
      </c>
      <c r="P25" t="str">
        <f t="shared" si="9"/>
        <v xml:space="preserve"> module:StudySem_BIFK_GlCC a schema:PropertyValue ; schema:name "Studiensemester GlCC im Studiengang BIFK" ; schema:value "3" . module:StudySem_BACS_GlCC a schema:PropertyValue ; schema:name "Studiensemester GlCC im Studiengang BACS" ; schema:value "3" . module:StudySem_BMZK_GlCC a schema:PropertyValue ; schema:name "Studiensemester GlCC im Studiengang BMZK" ; schema:value "3" .</v>
      </c>
      <c r="Q25" t="s">
        <v>895</v>
      </c>
      <c r="R25" t="str">
        <f t="shared" si="10"/>
        <v>module:GlCC module:progrSpecProp_StudySem module:StudySem_GlCC . module:StudySem_GlCC a schema:PropertyValue ; schema:identifier "StudySemester" ; schema:name "Studiensemester GlCC" ; schema:valueReference module:StudySem_BIFK_GlCC , module:StudySem_BACS_GlCC , module:StudySem_BMZK_GlCC . module:StudySem_BIFK_GlCC a schema:PropertyValue ; schema:name "Studiensemester GlCC im Studiengang BIFK" ; schema:value "3" . module:StudySem_BACS_GlCC a schema:PropertyValue ; schema:name "Studiensemester GlCC im Studiengang BACS" ; schema:value "3" . module:StudySem_BMZK_GlCC a schema:PropertyValue ; schema:name "Studiensemester GlCC im Studiengang BMZK" ; schema:value "3" .</v>
      </c>
    </row>
    <row r="26" spans="1:19" x14ac:dyDescent="0.35">
      <c r="A26" s="11" t="str">
        <f t="shared" si="0"/>
        <v>module:HuCI</v>
      </c>
      <c r="B26" s="4" t="s">
        <v>409</v>
      </c>
      <c r="C26" s="25" t="s">
        <v>725</v>
      </c>
      <c r="D26" s="28" t="str">
        <f t="shared" si="1"/>
        <v xml:space="preserve">module:HuCI module:progrSpecProp_StudySem module:StudySem_HuCI . module:StudySem_HuCI a schema:PropertyValue ; schema:identifier "StudySemester" ; schema:name "Studiensemester HuCI" ; schema:valueReference </v>
      </c>
      <c r="E26" s="18" t="s">
        <v>699</v>
      </c>
      <c r="F26" s="16" t="str">
        <f t="shared" si="2"/>
        <v xml:space="preserve">module:StudySem_BIFK_HuCI </v>
      </c>
      <c r="G26" s="16" t="str">
        <f t="shared" si="3"/>
        <v xml:space="preserve"> module:StudySem_BIFK_HuCI a schema:PropertyValue ; schema:name "Studiensemester HuCI im Studiengang BIFK" ; schema:value "3" .</v>
      </c>
      <c r="H26" t="s">
        <v>700</v>
      </c>
      <c r="I26" s="16" t="str">
        <f t="shared" si="4"/>
        <v xml:space="preserve">, module:StudySem_BACS_HuCI </v>
      </c>
      <c r="J26" s="16" t="str">
        <f t="shared" si="5"/>
        <v xml:space="preserve"> module:StudySem_BACS_HuCI a schema:PropertyValue ; schema:name "Studiensemester HuCI im Studiengang BACS" ; schema:value "3" .</v>
      </c>
      <c r="L26" s="16" t="str">
        <f t="shared" si="6"/>
        <v>.</v>
      </c>
      <c r="M26" s="16" t="str">
        <f t="shared" si="7"/>
        <v/>
      </c>
      <c r="N26" s="24" t="str">
        <f t="shared" si="8"/>
        <v>module:StudySem_BIFK_HuCI , module:StudySem_BACS_HuCI .</v>
      </c>
      <c r="O26" s="18" t="s">
        <v>899</v>
      </c>
      <c r="P26" t="str">
        <f t="shared" si="9"/>
        <v xml:space="preserve"> module:StudySem_BIFK_HuCI a schema:PropertyValue ; schema:name "Studiensemester HuCI im Studiengang BIFK" ; schema:value "3" . module:StudySem_BACS_HuCI a schema:PropertyValue ; schema:name "Studiensemester HuCI im Studiengang BACS" ; schema:value "3" .</v>
      </c>
      <c r="Q26" t="s">
        <v>895</v>
      </c>
      <c r="R26" t="str">
        <f t="shared" si="10"/>
        <v>module:HuCI module:progrSpecProp_StudySem module:StudySem_HuCI . module:StudySem_HuCI a schema:PropertyValue ; schema:identifier "StudySemester" ; schema:name "Studiensemester HuCI" ; schema:valueReference module:StudySem_BIFK_HuCI , module:StudySem_BACS_HuCI . module:StudySem_BIFK_HuCI a schema:PropertyValue ; schema:name "Studiensemester HuCI im Studiengang BIFK" ; schema:value "3" . module:StudySem_BACS_HuCI a schema:PropertyValue ; schema:name "Studiensemester HuCI im Studiengang BACS" ; schema:value "3" .</v>
      </c>
    </row>
    <row r="27" spans="1:19" x14ac:dyDescent="0.35">
      <c r="A27" s="11" t="str">
        <f t="shared" si="0"/>
        <v>module:MiCT</v>
      </c>
      <c r="B27" s="4" t="s">
        <v>401</v>
      </c>
      <c r="C27" s="25" t="s">
        <v>725</v>
      </c>
      <c r="D27" s="28" t="str">
        <f t="shared" si="1"/>
        <v xml:space="preserve">module:MiCT module:progrSpecProp_StudySem module:StudySem_MiCT . module:StudySem_MiCT a schema:PropertyValue ; schema:identifier "StudySemester" ; schema:name "Studiensemester MiCT" ; schema:valueReference </v>
      </c>
      <c r="E27" s="18" t="s">
        <v>699</v>
      </c>
      <c r="F27" s="16" t="str">
        <f t="shared" si="2"/>
        <v xml:space="preserve">module:StudySem_BIFK_MiCT </v>
      </c>
      <c r="G27" s="16" t="str">
        <f t="shared" si="3"/>
        <v xml:space="preserve"> module:StudySem_BIFK_MiCT a schema:PropertyValue ; schema:name "Studiensemester MiCT im Studiengang BIFK" ; schema:value "3" .</v>
      </c>
      <c r="H27" t="s">
        <v>700</v>
      </c>
      <c r="I27" s="16" t="str">
        <f t="shared" si="4"/>
        <v xml:space="preserve">, module:StudySem_BACS_MiCT </v>
      </c>
      <c r="J27" s="16" t="str">
        <f t="shared" si="5"/>
        <v xml:space="preserve"> module:StudySem_BACS_MiCT a schema:PropertyValue ; schema:name "Studiensemester MiCT im Studiengang BACS" ; schema:value "3" .</v>
      </c>
      <c r="L27" s="16" t="str">
        <f t="shared" si="6"/>
        <v>.</v>
      </c>
      <c r="M27" s="16" t="str">
        <f t="shared" si="7"/>
        <v/>
      </c>
      <c r="N27" s="24" t="str">
        <f t="shared" si="8"/>
        <v>module:StudySem_BIFK_MiCT , module:StudySem_BACS_MiCT .</v>
      </c>
      <c r="O27" s="18" t="s">
        <v>899</v>
      </c>
      <c r="P27" t="str">
        <f t="shared" si="9"/>
        <v xml:space="preserve"> module:StudySem_BIFK_MiCT a schema:PropertyValue ; schema:name "Studiensemester MiCT im Studiengang BIFK" ; schema:value "3" . module:StudySem_BACS_MiCT a schema:PropertyValue ; schema:name "Studiensemester MiCT im Studiengang BACS" ; schema:value "3" .</v>
      </c>
      <c r="Q27" t="s">
        <v>895</v>
      </c>
      <c r="R27" t="str">
        <f t="shared" si="10"/>
        <v>module:MiCT module:progrSpecProp_StudySem module:StudySem_MiCT . module:StudySem_MiCT a schema:PropertyValue ; schema:identifier "StudySemester" ; schema:name "Studiensemester MiCT" ; schema:valueReference module:StudySem_BIFK_MiCT , module:StudySem_BACS_MiCT . module:StudySem_BIFK_MiCT a schema:PropertyValue ; schema:name "Studiensemester MiCT im Studiengang BIFK" ; schema:value "3" . module:StudySem_BACS_MiCT a schema:PropertyValue ; schema:name "Studiensemester MiCT im Studiengang BACS" ; schema:value "3" .</v>
      </c>
    </row>
    <row r="28" spans="1:19" x14ac:dyDescent="0.35">
      <c r="A28" s="11" t="str">
        <f t="shared" si="0"/>
        <v>module:MiPr</v>
      </c>
      <c r="B28" s="4" t="s">
        <v>394</v>
      </c>
      <c r="C28" s="25" t="s">
        <v>725</v>
      </c>
      <c r="D28" s="28" t="str">
        <f t="shared" si="1"/>
        <v xml:space="preserve">module:MiPr module:progrSpecProp_StudySem module:StudySem_MiPr . module:StudySem_MiPr a schema:PropertyValue ; schema:identifier "StudySemester" ; schema:name "Studiensemester MiPr" ; schema:valueReference </v>
      </c>
      <c r="E28" s="18" t="s">
        <v>699</v>
      </c>
      <c r="F28" s="16" t="str">
        <f t="shared" si="2"/>
        <v xml:space="preserve">module:StudySem_BIFK_MiPr </v>
      </c>
      <c r="G28" s="16" t="str">
        <f t="shared" si="3"/>
        <v xml:space="preserve"> module:StudySem_BIFK_MiPr a schema:PropertyValue ; schema:name "Studiensemester MiPr im Studiengang BIFK" ; schema:value "3" .</v>
      </c>
      <c r="H28" t="s">
        <v>700</v>
      </c>
      <c r="I28" s="16" t="str">
        <f t="shared" si="4"/>
        <v xml:space="preserve">, module:StudySem_BACS_MiPr </v>
      </c>
      <c r="J28" s="16" t="str">
        <f t="shared" si="5"/>
        <v xml:space="preserve"> module:StudySem_BACS_MiPr a schema:PropertyValue ; schema:name "Studiensemester MiPr im Studiengang BACS" ; schema:value "3" .</v>
      </c>
      <c r="L28" s="16" t="str">
        <f t="shared" si="6"/>
        <v>.</v>
      </c>
      <c r="M28" s="16" t="str">
        <f t="shared" si="7"/>
        <v/>
      </c>
      <c r="N28" s="24" t="str">
        <f t="shared" si="8"/>
        <v>module:StudySem_BIFK_MiPr , module:StudySem_BACS_MiPr .</v>
      </c>
      <c r="O28" s="18" t="s">
        <v>899</v>
      </c>
      <c r="P28" t="str">
        <f t="shared" si="9"/>
        <v xml:space="preserve"> module:StudySem_BIFK_MiPr a schema:PropertyValue ; schema:name "Studiensemester MiPr im Studiengang BIFK" ; schema:value "3" . module:StudySem_BACS_MiPr a schema:PropertyValue ; schema:name "Studiensemester MiPr im Studiengang BACS" ; schema:value "3" .</v>
      </c>
      <c r="Q28" t="s">
        <v>895</v>
      </c>
      <c r="R28" t="str">
        <f t="shared" si="10"/>
        <v>module:MiPr module:progrSpecProp_StudySem module:StudySem_MiPr . module:StudySem_MiPr a schema:PropertyValue ; schema:identifier "StudySemester" ; schema:name "Studiensemester MiPr" ; schema:valueReference module:StudySem_BIFK_MiPr , module:StudySem_BACS_MiPr . module:StudySem_BIFK_MiPr a schema:PropertyValue ; schema:name "Studiensemester MiPr im Studiengang BIFK" ; schema:value "3" . module:StudySem_BACS_MiPr a schema:PropertyValue ; schema:name "Studiensemester MiPr im Studiengang BACS" ; schema:value "3" .</v>
      </c>
    </row>
    <row r="29" spans="1:19" x14ac:dyDescent="0.35">
      <c r="A29" s="11" t="str">
        <f t="shared" si="0"/>
        <v>module:OpAl</v>
      </c>
      <c r="B29" s="4" t="s">
        <v>387</v>
      </c>
      <c r="C29" s="25" t="s">
        <v>725</v>
      </c>
      <c r="D29" s="28" t="str">
        <f t="shared" si="1"/>
        <v xml:space="preserve">module:OpAl module:progrSpecProp_StudySem module:StudySem_OpAl . module:StudySem_OpAl a schema:PropertyValue ; schema:identifier "StudySemester" ; schema:name "Studiensemester OpAl" ; schema:valueReference </v>
      </c>
      <c r="E29" s="18" t="s">
        <v>699</v>
      </c>
      <c r="F29" s="16" t="str">
        <f t="shared" si="2"/>
        <v xml:space="preserve">module:StudySem_BIFK_OpAl </v>
      </c>
      <c r="G29" s="16" t="str">
        <f t="shared" si="3"/>
        <v xml:space="preserve"> module:StudySem_BIFK_OpAl a schema:PropertyValue ; schema:name "Studiensemester OpAl im Studiengang BIFK" ; schema:value "3" .</v>
      </c>
      <c r="H29" t="s">
        <v>700</v>
      </c>
      <c r="I29" s="16" t="str">
        <f t="shared" si="4"/>
        <v xml:space="preserve">, module:StudySem_BACS_OpAl </v>
      </c>
      <c r="J29" s="16" t="str">
        <f t="shared" si="5"/>
        <v xml:space="preserve"> module:StudySem_BACS_OpAl a schema:PropertyValue ; schema:name "Studiensemester OpAl im Studiengang BACS" ; schema:value "3" .</v>
      </c>
      <c r="L29" s="16" t="str">
        <f t="shared" si="6"/>
        <v>.</v>
      </c>
      <c r="M29" s="16" t="str">
        <f t="shared" si="7"/>
        <v/>
      </c>
      <c r="N29" s="24" t="str">
        <f t="shared" si="8"/>
        <v>module:StudySem_BIFK_OpAl , module:StudySem_BACS_OpAl .</v>
      </c>
      <c r="O29" s="18" t="s">
        <v>899</v>
      </c>
      <c r="P29" t="str">
        <f t="shared" si="9"/>
        <v xml:space="preserve"> module:StudySem_BIFK_OpAl a schema:PropertyValue ; schema:name "Studiensemester OpAl im Studiengang BIFK" ; schema:value "3" . module:StudySem_BACS_OpAl a schema:PropertyValue ; schema:name "Studiensemester OpAl im Studiengang BACS" ; schema:value "3" .</v>
      </c>
      <c r="Q29" t="s">
        <v>895</v>
      </c>
      <c r="R29" s="34" t="str">
        <f t="shared" si="10"/>
        <v>module:OpAl module:progrSpecProp_StudySem module:StudySem_OpAl . module:StudySem_OpAl a schema:PropertyValue ; schema:identifier "StudySemester" ; schema:name "Studiensemester OpAl" ; schema:valueReference module:StudySem_BIFK_OpAl , module:StudySem_BACS_OpAl . module:StudySem_BIFK_OpAl a schema:PropertyValue ; schema:name "Studiensemester OpAl im Studiengang BIFK" ; schema:value "3" . module:StudySem_BACS_OpAl a schema:PropertyValue ; schema:name "Studiensemester OpAl im Studiengang BACS" ; schema:value "3" .</v>
      </c>
      <c r="S29" s="35" t="s">
        <v>903</v>
      </c>
    </row>
    <row r="30" spans="1:19" x14ac:dyDescent="0.35">
      <c r="A30" s="11" t="str">
        <f t="shared" si="0"/>
        <v>module:KoPr</v>
      </c>
      <c r="B30" s="4" t="s">
        <v>378</v>
      </c>
      <c r="C30" s="25" t="s">
        <v>725</v>
      </c>
      <c r="D30" s="28" t="str">
        <f t="shared" si="1"/>
        <v xml:space="preserve">module:KoPr module:progrSpecProp_StudySem module:StudySem_KoPr . module:StudySem_KoPr a schema:PropertyValue ; schema:identifier "StudySemester" ; schema:name "Studiensemester KoPr" ; schema:valueReference </v>
      </c>
      <c r="E30" s="18" t="s">
        <v>699</v>
      </c>
      <c r="F30" s="16" t="str">
        <f t="shared" si="2"/>
        <v xml:space="preserve">module:StudySem_BIFK_KoPr </v>
      </c>
      <c r="G30" s="16" t="str">
        <f t="shared" si="3"/>
        <v xml:space="preserve"> module:StudySem_BIFK_KoPr a schema:PropertyValue ; schema:name "Studiensemester KoPr im Studiengang BIFK" ; schema:value "4" .</v>
      </c>
      <c r="H30" t="s">
        <v>700</v>
      </c>
      <c r="I30" s="16" t="str">
        <f t="shared" si="4"/>
        <v xml:space="preserve">, module:StudySem_BACS_KoPr </v>
      </c>
      <c r="J30" s="16" t="str">
        <f t="shared" si="5"/>
        <v xml:space="preserve"> module:StudySem_BACS_KoPr a schema:PropertyValue ; schema:name "Studiensemester KoPr im Studiengang BACS" ; schema:value "4" .</v>
      </c>
      <c r="L30" s="16" t="str">
        <f t="shared" si="6"/>
        <v>.</v>
      </c>
      <c r="M30" s="16" t="str">
        <f t="shared" si="7"/>
        <v/>
      </c>
      <c r="N30" s="24" t="str">
        <f t="shared" si="8"/>
        <v>module:StudySem_BIFK_KoPr , module:StudySem_BACS_KoPr .</v>
      </c>
      <c r="O30" s="18" t="s">
        <v>900</v>
      </c>
      <c r="P30" t="str">
        <f t="shared" si="9"/>
        <v xml:space="preserve"> module:StudySem_BIFK_KoPr a schema:PropertyValue ; schema:name "Studiensemester KoPr im Studiengang BIFK" ; schema:value "4" . module:StudySem_BACS_KoPr a schema:PropertyValue ; schema:name "Studiensemester KoPr im Studiengang BACS" ; schema:value "4" .</v>
      </c>
      <c r="Q30" t="s">
        <v>895</v>
      </c>
      <c r="R30" t="str">
        <f t="shared" si="10"/>
        <v>module:KoPr module:progrSpecProp_StudySem module:StudySem_KoPr . module:StudySem_KoPr a schema:PropertyValue ; schema:identifier "StudySemester" ; schema:name "Studiensemester KoPr" ; schema:valueReference module:StudySem_BIFK_KoPr , module:StudySem_BACS_KoPr . module:StudySem_BIFK_KoPr a schema:PropertyValue ; schema:name "Studiensemester KoPr im Studiengang BIFK" ; schema:value "4" . module:StudySem_BACS_KoPr a schema:PropertyValue ; schema:name "Studiensemester KoPr im Studiengang BACS" ; schema:value "4" .</v>
      </c>
    </row>
    <row r="31" spans="1:19" x14ac:dyDescent="0.35">
      <c r="A31" s="11" t="str">
        <f t="shared" si="0"/>
        <v>module:SEIK</v>
      </c>
      <c r="B31" s="4" t="s">
        <v>367</v>
      </c>
      <c r="C31" s="25" t="s">
        <v>725</v>
      </c>
      <c r="D31" s="28" t="str">
        <f t="shared" si="1"/>
        <v xml:space="preserve">module:SEIK module:progrSpecProp_StudySem module:StudySem_SEIK . module:StudySem_SEIK a schema:PropertyValue ; schema:identifier "StudySemester" ; schema:name "Studiensemester SEIK" ; schema:valueReference </v>
      </c>
      <c r="E31" s="18" t="s">
        <v>699</v>
      </c>
      <c r="F31" s="16" t="str">
        <f t="shared" si="2"/>
        <v xml:space="preserve">module:StudySem_BIFK_SEIK </v>
      </c>
      <c r="G31" s="16" t="str">
        <f t="shared" si="3"/>
        <v xml:space="preserve"> module:StudySem_BIFK_SEIK a schema:PropertyValue ; schema:name "Studiensemester SEIK im Studiengang BIFK" ; schema:value "4" .</v>
      </c>
      <c r="H31" t="s">
        <v>700</v>
      </c>
      <c r="I31" s="16" t="str">
        <f t="shared" si="4"/>
        <v xml:space="preserve">, module:StudySem_BACS_SEIK </v>
      </c>
      <c r="J31" s="16" t="str">
        <f t="shared" si="5"/>
        <v xml:space="preserve"> module:StudySem_BACS_SEIK a schema:PropertyValue ; schema:name "Studiensemester SEIK im Studiengang BACS" ; schema:value "4" .</v>
      </c>
      <c r="K31" t="s">
        <v>701</v>
      </c>
      <c r="L31" s="16" t="str">
        <f t="shared" si="6"/>
        <v>, module:StudySem_BMZK_SEIK .</v>
      </c>
      <c r="M31" s="16" t="str">
        <f t="shared" si="7"/>
        <v xml:space="preserve"> module:StudySem_BMZK_SEIK a schema:PropertyValue ; schema:name "Studiensemester SEIK im Studiengang BMZK" ; schema:value "4" .</v>
      </c>
      <c r="N31" s="24" t="str">
        <f t="shared" si="8"/>
        <v>module:StudySem_BIFK_SEIK , module:StudySem_BACS_SEIK , module:StudySem_BMZK_SEIK .</v>
      </c>
      <c r="O31" s="18" t="s">
        <v>900</v>
      </c>
      <c r="P31" t="str">
        <f t="shared" si="9"/>
        <v xml:space="preserve"> module:StudySem_BIFK_SEIK a schema:PropertyValue ; schema:name "Studiensemester SEIK im Studiengang BIFK" ; schema:value "4" . module:StudySem_BACS_SEIK a schema:PropertyValue ; schema:name "Studiensemester SEIK im Studiengang BACS" ; schema:value "4" . module:StudySem_BMZK_SEIK a schema:PropertyValue ; schema:name "Studiensemester SEIK im Studiengang BMZK" ; schema:value "4" .</v>
      </c>
      <c r="Q31" t="s">
        <v>895</v>
      </c>
      <c r="R31" t="str">
        <f t="shared" si="10"/>
        <v>module:SEIK module:progrSpecProp_StudySem module:StudySem_SEIK . module:StudySem_SEIK a schema:PropertyValue ; schema:identifier "StudySemester" ; schema:name "Studiensemester SEIK" ; schema:valueReference module:StudySem_BIFK_SEIK , module:StudySem_BACS_SEIK , module:StudySem_BMZK_SEIK . module:StudySem_BIFK_SEIK a schema:PropertyValue ; schema:name "Studiensemester SEIK im Studiengang BIFK" ; schema:value "4" . module:StudySem_BACS_SEIK a schema:PropertyValue ; schema:name "Studiensemester SEIK im Studiengang BACS" ; schema:value "4" . module:StudySem_BMZK_SEIK a schema:PropertyValue ; schema:name "Studiensemester SEIK im Studiengang BMZK" ; schema:value "4" .</v>
      </c>
    </row>
    <row r="32" spans="1:19" x14ac:dyDescent="0.35">
      <c r="A32" s="11" t="str">
        <f t="shared" si="0"/>
        <v>module:AKrG</v>
      </c>
      <c r="B32" s="4" t="s">
        <v>360</v>
      </c>
      <c r="C32" s="25" t="s">
        <v>725</v>
      </c>
      <c r="D32" s="28" t="str">
        <f t="shared" si="1"/>
        <v xml:space="preserve">module:AKrG module:progrSpecProp_StudySem module:StudySem_AKrG . module:StudySem_AKrG a schema:PropertyValue ; schema:identifier "StudySemester" ; schema:name "Studiensemester AKrG" ; schema:valueReference </v>
      </c>
      <c r="E32" s="18" t="s">
        <v>699</v>
      </c>
      <c r="F32" s="16" t="str">
        <f t="shared" si="2"/>
        <v xml:space="preserve">module:StudySem_BIFK_AKrG </v>
      </c>
      <c r="G32" s="16" t="str">
        <f t="shared" si="3"/>
        <v xml:space="preserve"> module:StudySem_BIFK_AKrG a schema:PropertyValue ; schema:name "Studiensemester AKrG im Studiengang BIFK" ; schema:value "4" .</v>
      </c>
      <c r="H32" t="s">
        <v>700</v>
      </c>
      <c r="I32" s="16" t="str">
        <f t="shared" si="4"/>
        <v xml:space="preserve">, module:StudySem_BACS_AKrG </v>
      </c>
      <c r="J32" s="16" t="str">
        <f t="shared" si="5"/>
        <v xml:space="preserve"> module:StudySem_BACS_AKrG a schema:PropertyValue ; schema:name "Studiensemester AKrG im Studiengang BACS" ; schema:value "4" .</v>
      </c>
      <c r="L32" s="16" t="str">
        <f t="shared" si="6"/>
        <v>.</v>
      </c>
      <c r="M32" s="16" t="str">
        <f t="shared" si="7"/>
        <v/>
      </c>
      <c r="N32" s="24" t="str">
        <f t="shared" si="8"/>
        <v>module:StudySem_BIFK_AKrG , module:StudySem_BACS_AKrG .</v>
      </c>
      <c r="O32" s="18" t="s">
        <v>900</v>
      </c>
      <c r="P32" t="str">
        <f t="shared" si="9"/>
        <v xml:space="preserve"> module:StudySem_BIFK_AKrG a schema:PropertyValue ; schema:name "Studiensemester AKrG im Studiengang BIFK" ; schema:value "4" . module:StudySem_BACS_AKrG a schema:PropertyValue ; schema:name "Studiensemester AKrG im Studiengang BACS" ; schema:value "4" .</v>
      </c>
      <c r="Q32" t="s">
        <v>895</v>
      </c>
      <c r="R32" t="str">
        <f t="shared" si="10"/>
        <v>module:AKrG module:progrSpecProp_StudySem module:StudySem_AKrG . module:StudySem_AKrG a schema:PropertyValue ; schema:identifier "StudySemester" ; schema:name "Studiensemester AKrG" ; schema:valueReference module:StudySem_BIFK_AKrG , module:StudySem_BACS_AKrG . module:StudySem_BIFK_AKrG a schema:PropertyValue ; schema:name "Studiensemester AKrG im Studiengang BIFK" ; schema:value "4" . module:StudySem_BACS_AKrG a schema:PropertyValue ; schema:name "Studiensemester AKrG im Studiengang BACS" ; schema:value "4" .</v>
      </c>
    </row>
    <row r="33" spans="1:18" x14ac:dyDescent="0.35">
      <c r="A33" s="11" t="str">
        <f t="shared" si="0"/>
        <v>module:BITS</v>
      </c>
      <c r="B33" s="4" t="s">
        <v>350</v>
      </c>
      <c r="C33" s="25" t="s">
        <v>725</v>
      </c>
      <c r="D33" s="28" t="str">
        <f t="shared" si="1"/>
        <v xml:space="preserve">module:BITS module:progrSpecProp_StudySem module:StudySem_BITS . module:StudySem_BITS a schema:PropertyValue ; schema:identifier "StudySemester" ; schema:name "Studiensemester BITS" ; schema:valueReference </v>
      </c>
      <c r="E33" s="18" t="s">
        <v>699</v>
      </c>
      <c r="F33" s="16" t="str">
        <f t="shared" si="2"/>
        <v xml:space="preserve">module:StudySem_BIFK_BITS </v>
      </c>
      <c r="G33" s="16" t="str">
        <f t="shared" si="3"/>
        <v xml:space="preserve"> module:StudySem_BIFK_BITS a schema:PropertyValue ; schema:name "Studiensemester BITS im Studiengang BIFK" ; schema:value "4" .</v>
      </c>
      <c r="H33" t="s">
        <v>700</v>
      </c>
      <c r="I33" s="16" t="str">
        <f t="shared" si="4"/>
        <v xml:space="preserve">, module:StudySem_BACS_BITS </v>
      </c>
      <c r="J33" s="16" t="str">
        <f t="shared" si="5"/>
        <v xml:space="preserve"> module:StudySem_BACS_BITS a schema:PropertyValue ; schema:name "Studiensemester BITS im Studiengang BACS" ; schema:value "4" .</v>
      </c>
      <c r="K33" t="s">
        <v>701</v>
      </c>
      <c r="L33" s="16" t="str">
        <f t="shared" si="6"/>
        <v>, module:StudySem_BMZK_BITS .</v>
      </c>
      <c r="M33" s="16" t="str">
        <f t="shared" si="7"/>
        <v xml:space="preserve"> module:StudySem_BMZK_BITS a schema:PropertyValue ; schema:name "Studiensemester BITS im Studiengang BMZK" ; schema:value "4" .</v>
      </c>
      <c r="N33" s="24" t="str">
        <f t="shared" si="8"/>
        <v>module:StudySem_BIFK_BITS , module:StudySem_BACS_BITS , module:StudySem_BMZK_BITS .</v>
      </c>
      <c r="O33" s="18" t="s">
        <v>900</v>
      </c>
      <c r="P33" t="str">
        <f t="shared" si="9"/>
        <v xml:space="preserve"> module:StudySem_BIFK_BITS a schema:PropertyValue ; schema:name "Studiensemester BITS im Studiengang BIFK" ; schema:value "4" . module:StudySem_BACS_BITS a schema:PropertyValue ; schema:name "Studiensemester BITS im Studiengang BACS" ; schema:value "4" . module:StudySem_BMZK_BITS a schema:PropertyValue ; schema:name "Studiensemester BITS im Studiengang BMZK" ; schema:value "4" .</v>
      </c>
      <c r="Q33" t="s">
        <v>895</v>
      </c>
      <c r="R33" t="str">
        <f t="shared" si="10"/>
        <v>module:BITS module:progrSpecProp_StudySem module:StudySem_BITS . module:StudySem_BITS a schema:PropertyValue ; schema:identifier "StudySemester" ; schema:name "Studiensemester BITS" ; schema:valueReference module:StudySem_BIFK_BITS , module:StudySem_BACS_BITS , module:StudySem_BMZK_BITS . module:StudySem_BIFK_BITS a schema:PropertyValue ; schema:name "Studiensemester BITS im Studiengang BIFK" ; schema:value "4" . module:StudySem_BACS_BITS a schema:PropertyValue ; schema:name "Studiensemester BITS im Studiengang BACS" ; schema:value "4" . module:StudySem_BMZK_BITS a schema:PropertyValue ; schema:name "Studiensemester BITS im Studiengang BMZK" ; schema:value "4" .</v>
      </c>
    </row>
    <row r="34" spans="1:18" x14ac:dyDescent="0.35">
      <c r="A34" s="11" t="str">
        <f t="shared" si="0"/>
        <v>module:CoGr</v>
      </c>
      <c r="B34" s="4" t="s">
        <v>342</v>
      </c>
      <c r="C34" s="25" t="s">
        <v>725</v>
      </c>
      <c r="D34" s="28" t="str">
        <f t="shared" si="1"/>
        <v xml:space="preserve">module:CoGr module:progrSpecProp_StudySem module:StudySem_CoGr . module:StudySem_CoGr a schema:PropertyValue ; schema:identifier "StudySemester" ; schema:name "Studiensemester CoGr" ; schema:valueReference </v>
      </c>
      <c r="E34" s="18" t="s">
        <v>699</v>
      </c>
      <c r="F34" s="16" t="str">
        <f t="shared" si="2"/>
        <v xml:space="preserve">module:StudySem_BIFK_CoGr </v>
      </c>
      <c r="G34" s="16" t="str">
        <f t="shared" si="3"/>
        <v xml:space="preserve"> module:StudySem_BIFK_CoGr a schema:PropertyValue ; schema:name "Studiensemester CoGr im Studiengang BIFK" ; schema:value "4" .</v>
      </c>
      <c r="H34" t="s">
        <v>700</v>
      </c>
      <c r="I34" s="16" t="str">
        <f t="shared" si="4"/>
        <v xml:space="preserve">, module:StudySem_BACS_CoGr </v>
      </c>
      <c r="J34" s="16" t="str">
        <f t="shared" si="5"/>
        <v xml:space="preserve"> module:StudySem_BACS_CoGr a schema:PropertyValue ; schema:name "Studiensemester CoGr im Studiengang BACS" ; schema:value "4" .</v>
      </c>
      <c r="L34" s="16" t="str">
        <f t="shared" si="6"/>
        <v>.</v>
      </c>
      <c r="M34" s="16" t="str">
        <f t="shared" si="7"/>
        <v/>
      </c>
      <c r="N34" s="24" t="str">
        <f t="shared" si="8"/>
        <v>module:StudySem_BIFK_CoGr , module:StudySem_BACS_CoGr .</v>
      </c>
      <c r="O34" s="18" t="s">
        <v>900</v>
      </c>
      <c r="P34" t="str">
        <f t="shared" si="9"/>
        <v xml:space="preserve"> module:StudySem_BIFK_CoGr a schema:PropertyValue ; schema:name "Studiensemester CoGr im Studiengang BIFK" ; schema:value "4" . module:StudySem_BACS_CoGr a schema:PropertyValue ; schema:name "Studiensemester CoGr im Studiengang BACS" ; schema:value "4" .</v>
      </c>
      <c r="Q34" t="s">
        <v>895</v>
      </c>
      <c r="R34" t="str">
        <f t="shared" si="10"/>
        <v>module:CoGr module:progrSpecProp_StudySem module:StudySem_CoGr . module:StudySem_CoGr a schema:PropertyValue ; schema:identifier "StudySemester" ; schema:name "Studiensemester CoGr" ; schema:valueReference module:StudySem_BIFK_CoGr , module:StudySem_BACS_CoGr . module:StudySem_BIFK_CoGr a schema:PropertyValue ; schema:name "Studiensemester CoGr im Studiengang BIFK" ; schema:value "4" . module:StudySem_BACS_CoGr a schema:PropertyValue ; schema:name "Studiensemester CoGr im Studiengang BACS" ; schema:value "4" .</v>
      </c>
    </row>
    <row r="35" spans="1:18" x14ac:dyDescent="0.35">
      <c r="A35" s="11" t="str">
        <f t="shared" si="0"/>
        <v>module:CNPr</v>
      </c>
      <c r="B35" s="4" t="s">
        <v>333</v>
      </c>
      <c r="C35" s="25" t="s">
        <v>725</v>
      </c>
      <c r="D35" s="28" t="str">
        <f t="shared" si="1"/>
        <v xml:space="preserve">module:CNPr module:progrSpecProp_StudySem module:StudySem_CNPr . module:StudySem_CNPr a schema:PropertyValue ; schema:identifier "StudySemester" ; schema:name "Studiensemester CNPr" ; schema:valueReference </v>
      </c>
      <c r="E35" s="18" t="s">
        <v>699</v>
      </c>
      <c r="F35" s="16" t="str">
        <f t="shared" si="2"/>
        <v xml:space="preserve">module:StudySem_BIFK_CNPr </v>
      </c>
      <c r="G35" s="16" t="str">
        <f t="shared" si="3"/>
        <v xml:space="preserve"> module:StudySem_BIFK_CNPr a schema:PropertyValue ; schema:name "Studiensemester CNPr im Studiengang BIFK" ; schema:value "4" .</v>
      </c>
      <c r="H35" t="s">
        <v>700</v>
      </c>
      <c r="I35" s="16" t="str">
        <f t="shared" si="4"/>
        <v xml:space="preserve">, module:StudySem_BACS_CNPr </v>
      </c>
      <c r="J35" s="16" t="str">
        <f t="shared" si="5"/>
        <v xml:space="preserve"> module:StudySem_BACS_CNPr a schema:PropertyValue ; schema:name "Studiensemester CNPr im Studiengang BACS" ; schema:value "4" .</v>
      </c>
      <c r="K35" t="s">
        <v>701</v>
      </c>
      <c r="L35" s="16" t="str">
        <f t="shared" si="6"/>
        <v>, module:StudySem_BMZK_CNPr .</v>
      </c>
      <c r="M35" s="16" t="str">
        <f t="shared" si="7"/>
        <v xml:space="preserve"> module:StudySem_BMZK_CNPr a schema:PropertyValue ; schema:name "Studiensemester CNPr im Studiengang BMZK" ; schema:value "4" .</v>
      </c>
      <c r="N35" s="24" t="str">
        <f t="shared" si="8"/>
        <v>module:StudySem_BIFK_CNPr , module:StudySem_BACS_CNPr , module:StudySem_BMZK_CNPr .</v>
      </c>
      <c r="O35" s="18" t="s">
        <v>900</v>
      </c>
      <c r="P35" t="str">
        <f t="shared" si="9"/>
        <v xml:space="preserve"> module:StudySem_BIFK_CNPr a schema:PropertyValue ; schema:name "Studiensemester CNPr im Studiengang BIFK" ; schema:value "4" . module:StudySem_BACS_CNPr a schema:PropertyValue ; schema:name "Studiensemester CNPr im Studiengang BACS" ; schema:value "4" . module:StudySem_BMZK_CNPr a schema:PropertyValue ; schema:name "Studiensemester CNPr im Studiengang BMZK" ; schema:value "4" .</v>
      </c>
      <c r="Q35" t="s">
        <v>895</v>
      </c>
      <c r="R35" t="str">
        <f t="shared" si="10"/>
        <v>module:CNPr module:progrSpecProp_StudySem module:StudySem_CNPr . module:StudySem_CNPr a schema:PropertyValue ; schema:identifier "StudySemester" ; schema:name "Studiensemester CNPr" ; schema:valueReference module:StudySem_BIFK_CNPr , module:StudySem_BACS_CNPr , module:StudySem_BMZK_CNPr . module:StudySem_BIFK_CNPr a schema:PropertyValue ; schema:name "Studiensemester CNPr im Studiengang BIFK" ; schema:value "4" . module:StudySem_BACS_CNPr a schema:PropertyValue ; schema:name "Studiensemester CNPr im Studiengang BACS" ; schema:value "4" . module:StudySem_BMZK_CNPr a schema:PropertyValue ; schema:name "Studiensemester CNPr im Studiengang BMZK" ; schema:value "4" .</v>
      </c>
    </row>
    <row r="36" spans="1:18" x14ac:dyDescent="0.35">
      <c r="A36" s="11" t="str">
        <f t="shared" si="0"/>
        <v>module:DBPr</v>
      </c>
      <c r="B36" s="4" t="s">
        <v>326</v>
      </c>
      <c r="C36" s="25" t="s">
        <v>725</v>
      </c>
      <c r="D36" s="28" t="str">
        <f t="shared" si="1"/>
        <v xml:space="preserve">module:DBPr module:progrSpecProp_StudySem module:StudySem_DBPr . module:StudySem_DBPr a schema:PropertyValue ; schema:identifier "StudySemester" ; schema:name "Studiensemester DBPr" ; schema:valueReference </v>
      </c>
      <c r="E36" s="18" t="s">
        <v>699</v>
      </c>
      <c r="F36" s="16" t="str">
        <f t="shared" si="2"/>
        <v xml:space="preserve">module:StudySem_BIFK_DBPr </v>
      </c>
      <c r="G36" s="16" t="str">
        <f t="shared" si="3"/>
        <v xml:space="preserve"> module:StudySem_BIFK_DBPr a schema:PropertyValue ; schema:name "Studiensemester DBPr im Studiengang BIFK" ; schema:value "4" .</v>
      </c>
      <c r="H36" t="s">
        <v>700</v>
      </c>
      <c r="I36" s="16" t="str">
        <f t="shared" si="4"/>
        <v xml:space="preserve">, module:StudySem_BACS_DBPr </v>
      </c>
      <c r="J36" s="16" t="str">
        <f t="shared" si="5"/>
        <v xml:space="preserve"> module:StudySem_BACS_DBPr a schema:PropertyValue ; schema:name "Studiensemester DBPr im Studiengang BACS" ; schema:value "4" .</v>
      </c>
      <c r="K36" t="s">
        <v>701</v>
      </c>
      <c r="L36" s="16" t="str">
        <f t="shared" si="6"/>
        <v>, module:StudySem_BMZK_DBPr .</v>
      </c>
      <c r="M36" s="16" t="str">
        <f t="shared" si="7"/>
        <v xml:space="preserve"> module:StudySem_BMZK_DBPr a schema:PropertyValue ; schema:name "Studiensemester DBPr im Studiengang BMZK" ; schema:value "4" .</v>
      </c>
      <c r="N36" s="24" t="str">
        <f t="shared" si="8"/>
        <v>module:StudySem_BIFK_DBPr , module:StudySem_BACS_DBPr , module:StudySem_BMZK_DBPr .</v>
      </c>
      <c r="O36" s="18" t="s">
        <v>900</v>
      </c>
      <c r="P36" t="str">
        <f t="shared" si="9"/>
        <v xml:space="preserve"> module:StudySem_BIFK_DBPr a schema:PropertyValue ; schema:name "Studiensemester DBPr im Studiengang BIFK" ; schema:value "4" . module:StudySem_BACS_DBPr a schema:PropertyValue ; schema:name "Studiensemester DBPr im Studiengang BACS" ; schema:value "4" . module:StudySem_BMZK_DBPr a schema:PropertyValue ; schema:name "Studiensemester DBPr im Studiengang BMZK" ; schema:value "4" .</v>
      </c>
      <c r="Q36" t="s">
        <v>895</v>
      </c>
      <c r="R36" t="str">
        <f t="shared" si="10"/>
        <v>module:DBPr module:progrSpecProp_StudySem module:StudySem_DBPr . module:StudySem_DBPr a schema:PropertyValue ; schema:identifier "StudySemester" ; schema:name "Studiensemester DBPr" ; schema:valueReference module:StudySem_BIFK_DBPr , module:StudySem_BACS_DBPr , module:StudySem_BMZK_DBPr . module:StudySem_BIFK_DBPr a schema:PropertyValue ; schema:name "Studiensemester DBPr im Studiengang BIFK" ; schema:value "4" . module:StudySem_BACS_DBPr a schema:PropertyValue ; schema:name "Studiensemester DBPr im Studiengang BACS" ; schema:value "4" . module:StudySem_BMZK_DBPr a schema:PropertyValue ; schema:name "Studiensemester DBPr im Studiengang BMZK" ; schema:value "4" .</v>
      </c>
    </row>
    <row r="37" spans="1:18" x14ac:dyDescent="0.35">
      <c r="A37" s="11" t="str">
        <f t="shared" si="0"/>
        <v>module:DaVi</v>
      </c>
      <c r="B37" s="4" t="s">
        <v>318</v>
      </c>
      <c r="C37" s="25" t="s">
        <v>725</v>
      </c>
      <c r="D37" s="28" t="str">
        <f t="shared" si="1"/>
        <v xml:space="preserve">module:DaVi module:progrSpecProp_StudySem module:StudySem_DaVi . module:StudySem_DaVi a schema:PropertyValue ; schema:identifier "StudySemester" ; schema:name "Studiensemester DaVi" ; schema:valueReference </v>
      </c>
      <c r="E37" s="18" t="s">
        <v>699</v>
      </c>
      <c r="F37" s="16" t="str">
        <f t="shared" si="2"/>
        <v xml:space="preserve">module:StudySem_BIFK_DaVi </v>
      </c>
      <c r="G37" s="16" t="str">
        <f t="shared" si="3"/>
        <v xml:space="preserve"> module:StudySem_BIFK_DaVi a schema:PropertyValue ; schema:name "Studiensemester DaVi im Studiengang BIFK" ; schema:value "4" .</v>
      </c>
      <c r="H37" t="s">
        <v>700</v>
      </c>
      <c r="I37" s="16" t="str">
        <f t="shared" si="4"/>
        <v xml:space="preserve">, module:StudySem_BACS_DaVi </v>
      </c>
      <c r="J37" s="16" t="str">
        <f t="shared" si="5"/>
        <v xml:space="preserve"> module:StudySem_BACS_DaVi a schema:PropertyValue ; schema:name "Studiensemester DaVi im Studiengang BACS" ; schema:value "4" .</v>
      </c>
      <c r="L37" s="16" t="str">
        <f t="shared" si="6"/>
        <v>.</v>
      </c>
      <c r="M37" s="16" t="str">
        <f t="shared" si="7"/>
        <v/>
      </c>
      <c r="N37" s="24" t="str">
        <f t="shared" si="8"/>
        <v>module:StudySem_BIFK_DaVi , module:StudySem_BACS_DaVi .</v>
      </c>
      <c r="O37" s="18" t="s">
        <v>900</v>
      </c>
      <c r="P37" t="str">
        <f t="shared" si="9"/>
        <v xml:space="preserve"> module:StudySem_BIFK_DaVi a schema:PropertyValue ; schema:name "Studiensemester DaVi im Studiengang BIFK" ; schema:value "4" . module:StudySem_BACS_DaVi a schema:PropertyValue ; schema:name "Studiensemester DaVi im Studiengang BACS" ; schema:value "4" .</v>
      </c>
      <c r="Q37" t="s">
        <v>895</v>
      </c>
      <c r="R37" t="str">
        <f t="shared" si="10"/>
        <v>module:DaVi module:progrSpecProp_StudySem module:StudySem_DaVi . module:StudySem_DaVi a schema:PropertyValue ; schema:identifier "StudySemester" ; schema:name "Studiensemester DaVi" ; schema:valueReference module:StudySem_BIFK_DaVi , module:StudySem_BACS_DaVi . module:StudySem_BIFK_DaVi a schema:PropertyValue ; schema:name "Studiensemester DaVi im Studiengang BIFK" ; schema:value "4" . module:StudySem_BACS_DaVi a schema:PropertyValue ; schema:name "Studiensemester DaVi im Studiengang BACS" ; schema:value "4" .</v>
      </c>
    </row>
    <row r="38" spans="1:18" x14ac:dyDescent="0.35">
      <c r="A38" s="11" t="str">
        <f t="shared" si="0"/>
        <v>module:DSBV</v>
      </c>
      <c r="B38" s="4" t="s">
        <v>311</v>
      </c>
      <c r="C38" s="25" t="s">
        <v>725</v>
      </c>
      <c r="D38" s="28" t="str">
        <f t="shared" si="1"/>
        <v xml:space="preserve">module:DSBV module:progrSpecProp_StudySem module:StudySem_DSBV . module:StudySem_DSBV a schema:PropertyValue ; schema:identifier "StudySemester" ; schema:name "Studiensemester DSBV" ; schema:valueReference </v>
      </c>
      <c r="E38" s="18" t="s">
        <v>699</v>
      </c>
      <c r="F38" s="16" t="str">
        <f t="shared" si="2"/>
        <v xml:space="preserve">module:StudySem_BIFK_DSBV </v>
      </c>
      <c r="G38" s="16" t="str">
        <f t="shared" si="3"/>
        <v xml:space="preserve"> module:StudySem_BIFK_DSBV a schema:PropertyValue ; schema:name "Studiensemester DSBV im Studiengang BIFK" ; schema:value "4" .</v>
      </c>
      <c r="H38" t="s">
        <v>700</v>
      </c>
      <c r="I38" s="16" t="str">
        <f t="shared" si="4"/>
        <v xml:space="preserve">, module:StudySem_BACS_DSBV </v>
      </c>
      <c r="J38" s="16" t="str">
        <f t="shared" si="5"/>
        <v xml:space="preserve"> module:StudySem_BACS_DSBV a schema:PropertyValue ; schema:name "Studiensemester DSBV im Studiengang BACS" ; schema:value "4" .</v>
      </c>
      <c r="L38" s="16" t="str">
        <f t="shared" si="6"/>
        <v>.</v>
      </c>
      <c r="M38" s="16" t="str">
        <f t="shared" si="7"/>
        <v/>
      </c>
      <c r="N38" s="24" t="str">
        <f t="shared" si="8"/>
        <v>module:StudySem_BIFK_DSBV , module:StudySem_BACS_DSBV .</v>
      </c>
      <c r="O38" s="18" t="s">
        <v>900</v>
      </c>
      <c r="P38" t="str">
        <f t="shared" si="9"/>
        <v xml:space="preserve"> module:StudySem_BIFK_DSBV a schema:PropertyValue ; schema:name "Studiensemester DSBV im Studiengang BIFK" ; schema:value "4" . module:StudySem_BACS_DSBV a schema:PropertyValue ; schema:name "Studiensemester DSBV im Studiengang BACS" ; schema:value "4" .</v>
      </c>
      <c r="Q38" t="s">
        <v>895</v>
      </c>
      <c r="R38" t="str">
        <f t="shared" si="10"/>
        <v>module:DSBV module:progrSpecProp_StudySem module:StudySem_DSBV . module:StudySem_DSBV a schema:PropertyValue ; schema:identifier "StudySemester" ; schema:name "Studiensemester DSBV" ; schema:valueReference module:StudySem_BIFK_DSBV , module:StudySem_BACS_DSBV . module:StudySem_BIFK_DSBV a schema:PropertyValue ; schema:name "Studiensemester DSBV im Studiengang BIFK" ; schema:value "4" . module:StudySem_BACS_DSBV a schema:PropertyValue ; schema:name "Studiensemester DSBV im Studiengang BACS" ; schema:value "4" .</v>
      </c>
    </row>
    <row r="39" spans="1:18" x14ac:dyDescent="0.35">
      <c r="A39" s="11" t="str">
        <f t="shared" si="0"/>
        <v>module:DiFi</v>
      </c>
      <c r="B39" s="4" t="s">
        <v>304</v>
      </c>
      <c r="C39" s="25" t="s">
        <v>725</v>
      </c>
      <c r="D39" s="28" t="str">
        <f t="shared" si="1"/>
        <v xml:space="preserve">module:DiFi module:progrSpecProp_StudySem module:StudySem_DiFi . module:StudySem_DiFi a schema:PropertyValue ; schema:identifier "StudySemester" ; schema:name "Studiensemester DiFi" ; schema:valueReference </v>
      </c>
      <c r="E39" s="18" t="s">
        <v>699</v>
      </c>
      <c r="F39" s="16" t="str">
        <f t="shared" si="2"/>
        <v xml:space="preserve">module:StudySem_BIFK_DiFi </v>
      </c>
      <c r="G39" s="16" t="str">
        <f t="shared" si="3"/>
        <v xml:space="preserve"> module:StudySem_BIFK_DiFi a schema:PropertyValue ; schema:name "Studiensemester DiFi im Studiengang BIFK" ; schema:value "4" .</v>
      </c>
      <c r="H39" t="s">
        <v>700</v>
      </c>
      <c r="I39" s="16" t="str">
        <f t="shared" si="4"/>
        <v xml:space="preserve">, module:StudySem_BACS_DiFi </v>
      </c>
      <c r="J39" s="16" t="str">
        <f t="shared" si="5"/>
        <v xml:space="preserve"> module:StudySem_BACS_DiFi a schema:PropertyValue ; schema:name "Studiensemester DiFi im Studiengang BACS" ; schema:value "4" .</v>
      </c>
      <c r="L39" s="16" t="str">
        <f t="shared" si="6"/>
        <v>.</v>
      </c>
      <c r="M39" s="16" t="str">
        <f t="shared" si="7"/>
        <v/>
      </c>
      <c r="N39" s="24" t="str">
        <f t="shared" si="8"/>
        <v>module:StudySem_BIFK_DiFi , module:StudySem_BACS_DiFi .</v>
      </c>
      <c r="O39" s="18" t="s">
        <v>900</v>
      </c>
      <c r="P39" t="str">
        <f t="shared" si="9"/>
        <v xml:space="preserve"> module:StudySem_BIFK_DiFi a schema:PropertyValue ; schema:name "Studiensemester DiFi im Studiengang BIFK" ; schema:value "4" . module:StudySem_BACS_DiFi a schema:PropertyValue ; schema:name "Studiensemester DiFi im Studiengang BACS" ; schema:value "4" .</v>
      </c>
      <c r="Q39" t="s">
        <v>895</v>
      </c>
      <c r="R39" t="str">
        <f t="shared" si="10"/>
        <v>module:DiFi module:progrSpecProp_StudySem module:StudySem_DiFi . module:StudySem_DiFi a schema:PropertyValue ; schema:identifier "StudySemester" ; schema:name "Studiensemester DiFi" ; schema:valueReference module:StudySem_BIFK_DiFi , module:StudySem_BACS_DiFi . module:StudySem_BIFK_DiFi a schema:PropertyValue ; schema:name "Studiensemester DiFi im Studiengang BIFK" ; schema:value "4" . module:StudySem_BACS_DiFi a schema:PropertyValue ; schema:name "Studiensemester DiFi im Studiengang BACS" ; schema:value "4" .</v>
      </c>
    </row>
    <row r="40" spans="1:18" x14ac:dyDescent="0.35">
      <c r="A40" s="11" t="str">
        <f t="shared" si="0"/>
        <v>module:GlWV</v>
      </c>
      <c r="B40" s="4" t="s">
        <v>297</v>
      </c>
      <c r="C40" s="25" t="s">
        <v>725</v>
      </c>
      <c r="D40" s="28" t="str">
        <f t="shared" si="1"/>
        <v xml:space="preserve">module:GlWV module:progrSpecProp_StudySem module:StudySem_GlWV . module:StudySem_GlWV a schema:PropertyValue ; schema:identifier "StudySemester" ; schema:name "Studiensemester GlWV" ; schema:valueReference </v>
      </c>
      <c r="E40" s="18" t="s">
        <v>699</v>
      </c>
      <c r="F40" s="16" t="str">
        <f t="shared" si="2"/>
        <v xml:space="preserve">module:StudySem_BIFK_GlWV </v>
      </c>
      <c r="G40" s="16" t="str">
        <f t="shared" si="3"/>
        <v xml:space="preserve"> module:StudySem_BIFK_GlWV a schema:PropertyValue ; schema:name "Studiensemester GlWV im Studiengang BIFK" ; schema:value "4" .</v>
      </c>
      <c r="H40" t="s">
        <v>700</v>
      </c>
      <c r="I40" s="16" t="str">
        <f t="shared" si="4"/>
        <v xml:space="preserve">, module:StudySem_BACS_GlWV </v>
      </c>
      <c r="J40" s="16" t="str">
        <f t="shared" si="5"/>
        <v xml:space="preserve"> module:StudySem_BACS_GlWV a schema:PropertyValue ; schema:name "Studiensemester GlWV im Studiengang BACS" ; schema:value "4" .</v>
      </c>
      <c r="K40" t="s">
        <v>701</v>
      </c>
      <c r="L40" s="16" t="str">
        <f t="shared" si="6"/>
        <v>, module:StudySem_BMZK_GlWV .</v>
      </c>
      <c r="M40" s="16" t="str">
        <f t="shared" si="7"/>
        <v xml:space="preserve"> module:StudySem_BMZK_GlWV a schema:PropertyValue ; schema:name "Studiensemester GlWV im Studiengang BMZK" ; schema:value "4" .</v>
      </c>
      <c r="N40" s="24" t="str">
        <f t="shared" si="8"/>
        <v>module:StudySem_BIFK_GlWV , module:StudySem_BACS_GlWV , module:StudySem_BMZK_GlWV .</v>
      </c>
      <c r="O40" s="18" t="s">
        <v>900</v>
      </c>
      <c r="P40" t="str">
        <f t="shared" si="9"/>
        <v xml:space="preserve"> module:StudySem_BIFK_GlWV a schema:PropertyValue ; schema:name "Studiensemester GlWV im Studiengang BIFK" ; schema:value "4" . module:StudySem_BACS_GlWV a schema:PropertyValue ; schema:name "Studiensemester GlWV im Studiengang BACS" ; schema:value "4" . module:StudySem_BMZK_GlWV a schema:PropertyValue ; schema:name "Studiensemester GlWV im Studiengang BMZK" ; schema:value "4" .</v>
      </c>
      <c r="Q40" t="s">
        <v>895</v>
      </c>
      <c r="R40" t="str">
        <f t="shared" si="10"/>
        <v>module:GlWV module:progrSpecProp_StudySem module:StudySem_GlWV . module:StudySem_GlWV a schema:PropertyValue ; schema:identifier "StudySemester" ; schema:name "Studiensemester GlWV" ; schema:valueReference module:StudySem_BIFK_GlWV , module:StudySem_BACS_GlWV , module:StudySem_BMZK_GlWV . module:StudySem_BIFK_GlWV a schema:PropertyValue ; schema:name "Studiensemester GlWV im Studiengang BIFK" ; schema:value "4" . module:StudySem_BACS_GlWV a schema:PropertyValue ; schema:name "Studiensemester GlWV im Studiengang BACS" ; schema:value "4" . module:StudySem_BMZK_GlWV a schema:PropertyValue ; schema:name "Studiensemester GlWV im Studiengang BMZK" ; schema:value "4" .</v>
      </c>
    </row>
    <row r="41" spans="1:18" x14ac:dyDescent="0.35">
      <c r="A41" s="11" t="str">
        <f t="shared" si="0"/>
        <v>module:GlIM</v>
      </c>
      <c r="B41" s="4" t="s">
        <v>291</v>
      </c>
      <c r="C41" s="25" t="s">
        <v>725</v>
      </c>
      <c r="D41" s="28" t="str">
        <f t="shared" si="1"/>
        <v xml:space="preserve">module:GlIM module:progrSpecProp_StudySem module:StudySem_GlIM . module:StudySem_GlIM a schema:PropertyValue ; schema:identifier "StudySemester" ; schema:name "Studiensemester GlIM" ; schema:valueReference </v>
      </c>
      <c r="E41" s="18" t="s">
        <v>699</v>
      </c>
      <c r="F41" s="16" t="str">
        <f t="shared" si="2"/>
        <v xml:space="preserve">module:StudySem_BIFK_GlIM </v>
      </c>
      <c r="G41" s="16" t="str">
        <f t="shared" si="3"/>
        <v xml:space="preserve"> module:StudySem_BIFK_GlIM a schema:PropertyValue ; schema:name "Studiensemester GlIM im Studiengang BIFK" ; schema:value "4" .</v>
      </c>
      <c r="H41" t="s">
        <v>700</v>
      </c>
      <c r="I41" s="16" t="str">
        <f t="shared" si="4"/>
        <v xml:space="preserve">, module:StudySem_BACS_GlIM </v>
      </c>
      <c r="J41" s="16" t="str">
        <f t="shared" si="5"/>
        <v xml:space="preserve"> module:StudySem_BACS_GlIM a schema:PropertyValue ; schema:name "Studiensemester GlIM im Studiengang BACS" ; schema:value "4" .</v>
      </c>
      <c r="L41" s="16" t="str">
        <f t="shared" si="6"/>
        <v>.</v>
      </c>
      <c r="M41" s="16" t="str">
        <f t="shared" si="7"/>
        <v/>
      </c>
      <c r="N41" s="24" t="str">
        <f t="shared" si="8"/>
        <v>module:StudySem_BIFK_GlIM , module:StudySem_BACS_GlIM .</v>
      </c>
      <c r="O41" s="18" t="s">
        <v>900</v>
      </c>
      <c r="P41" t="str">
        <f t="shared" si="9"/>
        <v xml:space="preserve"> module:StudySem_BIFK_GlIM a schema:PropertyValue ; schema:name "Studiensemester GlIM im Studiengang BIFK" ; schema:value "4" . module:StudySem_BACS_GlIM a schema:PropertyValue ; schema:name "Studiensemester GlIM im Studiengang BACS" ; schema:value "4" .</v>
      </c>
      <c r="Q41" t="s">
        <v>895</v>
      </c>
      <c r="R41" t="str">
        <f t="shared" si="10"/>
        <v>module:GlIM module:progrSpecProp_StudySem module:StudySem_GlIM . module:StudySem_GlIM a schema:PropertyValue ; schema:identifier "StudySemester" ; schema:name "Studiensemester GlIM" ; schema:valueReference module:StudySem_BIFK_GlIM , module:StudySem_BACS_GlIM . module:StudySem_BIFK_GlIM a schema:PropertyValue ; schema:name "Studiensemester GlIM im Studiengang BIFK" ; schema:value "4" . module:StudySem_BACS_GlIM a schema:PropertyValue ; schema:name "Studiensemester GlIM im Studiengang BACS" ; schema:value "4" .</v>
      </c>
    </row>
    <row r="42" spans="1:18" x14ac:dyDescent="0.35">
      <c r="A42" s="11" t="str">
        <f t="shared" si="0"/>
        <v>module:InMC</v>
      </c>
      <c r="B42" s="4" t="s">
        <v>285</v>
      </c>
      <c r="C42" s="25" t="s">
        <v>725</v>
      </c>
      <c r="D42" s="28" t="str">
        <f t="shared" si="1"/>
        <v xml:space="preserve">module:InMC module:progrSpecProp_StudySem module:StudySem_InMC . module:StudySem_InMC a schema:PropertyValue ; schema:identifier "StudySemester" ; schema:name "Studiensemester InMC" ; schema:valueReference </v>
      </c>
      <c r="E42" s="18" t="s">
        <v>699</v>
      </c>
      <c r="F42" s="16" t="str">
        <f t="shared" si="2"/>
        <v xml:space="preserve">module:StudySem_BIFK_InMC </v>
      </c>
      <c r="G42" s="16" t="str">
        <f t="shared" si="3"/>
        <v xml:space="preserve"> module:StudySem_BIFK_InMC a schema:PropertyValue ; schema:name "Studiensemester InMC im Studiengang BIFK" ; schema:value "4" .</v>
      </c>
      <c r="H42" t="s">
        <v>700</v>
      </c>
      <c r="I42" s="16" t="str">
        <f t="shared" si="4"/>
        <v xml:space="preserve">, module:StudySem_BACS_InMC </v>
      </c>
      <c r="J42" s="16" t="str">
        <f t="shared" si="5"/>
        <v xml:space="preserve"> module:StudySem_BACS_InMC a schema:PropertyValue ; schema:name "Studiensemester InMC im Studiengang BACS" ; schema:value "4" .</v>
      </c>
      <c r="L42" s="16" t="str">
        <f t="shared" si="6"/>
        <v>.</v>
      </c>
      <c r="M42" s="16" t="str">
        <f t="shared" si="7"/>
        <v/>
      </c>
      <c r="N42" s="24" t="str">
        <f t="shared" si="8"/>
        <v>module:StudySem_BIFK_InMC , module:StudySem_BACS_InMC .</v>
      </c>
      <c r="O42" s="18" t="s">
        <v>900</v>
      </c>
      <c r="P42" t="str">
        <f t="shared" si="9"/>
        <v xml:space="preserve"> module:StudySem_BIFK_InMC a schema:PropertyValue ; schema:name "Studiensemester InMC im Studiengang BIFK" ; schema:value "4" . module:StudySem_BACS_InMC a schema:PropertyValue ; schema:name "Studiensemester InMC im Studiengang BACS" ; schema:value "4" .</v>
      </c>
      <c r="Q42" t="s">
        <v>895</v>
      </c>
      <c r="R42" t="str">
        <f t="shared" si="10"/>
        <v>module:InMC module:progrSpecProp_StudySem module:StudySem_InMC . module:StudySem_InMC a schema:PropertyValue ; schema:identifier "StudySemester" ; schema:name "Studiensemester InMC" ; schema:valueReference module:StudySem_BIFK_InMC , module:StudySem_BACS_InMC . module:StudySem_BIFK_InMC a schema:PropertyValue ; schema:name "Studiensemester InMC im Studiengang BIFK" ; schema:value "4" . module:StudySem_BACS_InMC a schema:PropertyValue ; schema:name "Studiensemester InMC im Studiengang BACS" ; schema:value "4" .</v>
      </c>
    </row>
    <row r="43" spans="1:18" x14ac:dyDescent="0.35">
      <c r="A43" s="11" t="str">
        <f t="shared" si="0"/>
        <v>module:JETA</v>
      </c>
      <c r="B43" s="4" t="s">
        <v>277</v>
      </c>
      <c r="C43" s="25" t="s">
        <v>725</v>
      </c>
      <c r="D43" s="28" t="str">
        <f t="shared" si="1"/>
        <v xml:space="preserve">module:JETA module:progrSpecProp_StudySem module:StudySem_JETA . module:StudySem_JETA a schema:PropertyValue ; schema:identifier "StudySemester" ; schema:name "Studiensemester JETA" ; schema:valueReference </v>
      </c>
      <c r="E43" s="18" t="s">
        <v>699</v>
      </c>
      <c r="F43" s="16" t="str">
        <f t="shared" si="2"/>
        <v xml:space="preserve">module:StudySem_BIFK_JETA </v>
      </c>
      <c r="G43" s="16" t="str">
        <f t="shared" si="3"/>
        <v xml:space="preserve"> module:StudySem_BIFK_JETA a schema:PropertyValue ; schema:name "Studiensemester JETA im Studiengang BIFK" ; schema:value "4" .</v>
      </c>
      <c r="H43" t="s">
        <v>700</v>
      </c>
      <c r="I43" s="16" t="str">
        <f t="shared" si="4"/>
        <v xml:space="preserve">, module:StudySem_BACS_JETA </v>
      </c>
      <c r="J43" s="16" t="str">
        <f t="shared" si="5"/>
        <v xml:space="preserve"> module:StudySem_BACS_JETA a schema:PropertyValue ; schema:name "Studiensemester JETA im Studiengang BACS" ; schema:value "4" .</v>
      </c>
      <c r="L43" s="16" t="str">
        <f t="shared" si="6"/>
        <v>.</v>
      </c>
      <c r="M43" s="16" t="str">
        <f t="shared" si="7"/>
        <v/>
      </c>
      <c r="N43" s="24" t="str">
        <f t="shared" si="8"/>
        <v>module:StudySem_BIFK_JETA , module:StudySem_BACS_JETA .</v>
      </c>
      <c r="O43" s="18" t="s">
        <v>900</v>
      </c>
      <c r="P43" t="str">
        <f t="shared" si="9"/>
        <v xml:space="preserve"> module:StudySem_BIFK_JETA a schema:PropertyValue ; schema:name "Studiensemester JETA im Studiengang BIFK" ; schema:value "4" . module:StudySem_BACS_JETA a schema:PropertyValue ; schema:name "Studiensemester JETA im Studiengang BACS" ; schema:value "4" .</v>
      </c>
      <c r="Q43" t="s">
        <v>895</v>
      </c>
      <c r="R43" t="str">
        <f t="shared" si="10"/>
        <v>module:JETA module:progrSpecProp_StudySem module:StudySem_JETA . module:StudySem_JETA a schema:PropertyValue ; schema:identifier "StudySemester" ; schema:name "Studiensemester JETA" ; schema:valueReference module:StudySem_BIFK_JETA , module:StudySem_BACS_JETA . module:StudySem_BIFK_JETA a schema:PropertyValue ; schema:name "Studiensemester JETA im Studiengang BIFK" ; schema:value "4" . module:StudySem_BACS_JETA a schema:PropertyValue ; schema:name "Studiensemester JETA im Studiengang BACS" ; schema:value "4" .</v>
      </c>
    </row>
    <row r="44" spans="1:18" x14ac:dyDescent="0.35">
      <c r="A44" s="11" t="str">
        <f t="shared" si="0"/>
        <v>module:MOPr</v>
      </c>
      <c r="B44" s="4" t="s">
        <v>272</v>
      </c>
      <c r="C44" s="25" t="s">
        <v>725</v>
      </c>
      <c r="D44" s="28" t="str">
        <f t="shared" si="1"/>
        <v xml:space="preserve">module:MOPr module:progrSpecProp_StudySem module:StudySem_MOPr . module:StudySem_MOPr a schema:PropertyValue ; schema:identifier "StudySemester" ; schema:name "Studiensemester MOPr" ; schema:valueReference </v>
      </c>
      <c r="E44" s="18" t="s">
        <v>699</v>
      </c>
      <c r="F44" s="16" t="str">
        <f t="shared" si="2"/>
        <v xml:space="preserve">module:StudySem_BIFK_MOPr </v>
      </c>
      <c r="G44" s="16" t="str">
        <f t="shared" si="3"/>
        <v xml:space="preserve"> module:StudySem_BIFK_MOPr a schema:PropertyValue ; schema:name "Studiensemester MOPr im Studiengang BIFK" ; schema:value "4" .</v>
      </c>
      <c r="H44" t="s">
        <v>700</v>
      </c>
      <c r="I44" s="16" t="str">
        <f t="shared" si="4"/>
        <v xml:space="preserve">, module:StudySem_BACS_MOPr </v>
      </c>
      <c r="J44" s="16" t="str">
        <f t="shared" si="5"/>
        <v xml:space="preserve"> module:StudySem_BACS_MOPr a schema:PropertyValue ; schema:name "Studiensemester MOPr im Studiengang BACS" ; schema:value "4" .</v>
      </c>
      <c r="L44" s="16" t="str">
        <f t="shared" si="6"/>
        <v>.</v>
      </c>
      <c r="M44" s="16" t="str">
        <f t="shared" si="7"/>
        <v/>
      </c>
      <c r="N44" s="24" t="str">
        <f t="shared" si="8"/>
        <v>module:StudySem_BIFK_MOPr , module:StudySem_BACS_MOPr .</v>
      </c>
      <c r="O44" s="18" t="s">
        <v>900</v>
      </c>
      <c r="P44" t="str">
        <f t="shared" si="9"/>
        <v xml:space="preserve"> module:StudySem_BIFK_MOPr a schema:PropertyValue ; schema:name "Studiensemester MOPr im Studiengang BIFK" ; schema:value "4" . module:StudySem_BACS_MOPr a schema:PropertyValue ; schema:name "Studiensemester MOPr im Studiengang BACS" ; schema:value "4" .</v>
      </c>
      <c r="Q44" t="s">
        <v>895</v>
      </c>
      <c r="R44" t="str">
        <f t="shared" si="10"/>
        <v>module:MOPr module:progrSpecProp_StudySem module:StudySem_MOPr . module:StudySem_MOPr a schema:PropertyValue ; schema:identifier "StudySemester" ; schema:name "Studiensemester MOPr" ; schema:valueReference module:StudySem_BIFK_MOPr , module:StudySem_BACS_MOPr . module:StudySem_BIFK_MOPr a schema:PropertyValue ; schema:name "Studiensemester MOPr im Studiengang BIFK" ; schema:value "4" . module:StudySem_BACS_MOPr a schema:PropertyValue ; schema:name "Studiensemester MOPr im Studiengang BACS" ; schema:value "4" .</v>
      </c>
    </row>
    <row r="45" spans="1:18" x14ac:dyDescent="0.35">
      <c r="A45" s="11" t="str">
        <f t="shared" si="0"/>
        <v>module:MaPr</v>
      </c>
      <c r="B45" s="4" t="s">
        <v>266</v>
      </c>
      <c r="C45" s="25" t="s">
        <v>725</v>
      </c>
      <c r="D45" s="28" t="str">
        <f t="shared" si="1"/>
        <v xml:space="preserve">module:MaPr module:progrSpecProp_StudySem module:StudySem_MaPr . module:StudySem_MaPr a schema:PropertyValue ; schema:identifier "StudySemester" ; schema:name "Studiensemester MaPr" ; schema:valueReference </v>
      </c>
      <c r="E45" s="18" t="s">
        <v>699</v>
      </c>
      <c r="F45" s="16" t="str">
        <f t="shared" si="2"/>
        <v xml:space="preserve">module:StudySem_BIFK_MaPr </v>
      </c>
      <c r="G45" s="16" t="str">
        <f t="shared" si="3"/>
        <v xml:space="preserve"> module:StudySem_BIFK_MaPr a schema:PropertyValue ; schema:name "Studiensemester MaPr im Studiengang BIFK" ; schema:value "4" .</v>
      </c>
      <c r="H45" t="s">
        <v>700</v>
      </c>
      <c r="I45" s="16" t="str">
        <f t="shared" si="4"/>
        <v xml:space="preserve">, module:StudySem_BACS_MaPr </v>
      </c>
      <c r="J45" s="16" t="str">
        <f t="shared" si="5"/>
        <v xml:space="preserve"> module:StudySem_BACS_MaPr a schema:PropertyValue ; schema:name "Studiensemester MaPr im Studiengang BACS" ; schema:value "4" .</v>
      </c>
      <c r="L45" s="16" t="str">
        <f t="shared" si="6"/>
        <v>.</v>
      </c>
      <c r="M45" s="16" t="str">
        <f t="shared" si="7"/>
        <v/>
      </c>
      <c r="N45" s="24" t="str">
        <f t="shared" si="8"/>
        <v>module:StudySem_BIFK_MaPr , module:StudySem_BACS_MaPr .</v>
      </c>
      <c r="O45" s="18">
        <v>4</v>
      </c>
      <c r="P45" t="str">
        <f t="shared" si="9"/>
        <v xml:space="preserve"> module:StudySem_BIFK_MaPr a schema:PropertyValue ; schema:name "Studiensemester MaPr im Studiengang BIFK" ; schema:value "4" . module:StudySem_BACS_MaPr a schema:PropertyValue ; schema:name "Studiensemester MaPr im Studiengang BACS" ; schema:value "4" .</v>
      </c>
      <c r="Q45" t="s">
        <v>895</v>
      </c>
      <c r="R45" t="str">
        <f t="shared" si="10"/>
        <v>module:MaPr module:progrSpecProp_StudySem module:StudySem_MaPr . module:StudySem_MaPr a schema:PropertyValue ; schema:identifier "StudySemester" ; schema:name "Studiensemester MaPr" ; schema:valueReference module:StudySem_BIFK_MaPr , module:StudySem_BACS_MaPr . module:StudySem_BIFK_MaPr a schema:PropertyValue ; schema:name "Studiensemester MaPr im Studiengang BIFK" ; schema:value "4" . module:StudySem_BACS_MaPr a schema:PropertyValue ; schema:name "Studiensemester MaPr im Studiengang BACS" ; schema:value "4" .</v>
      </c>
    </row>
    <row r="46" spans="1:18" x14ac:dyDescent="0.35">
      <c r="A46" s="11" t="str">
        <f t="shared" si="0"/>
        <v>module:MoAS</v>
      </c>
      <c r="B46" s="4" t="s">
        <v>260</v>
      </c>
      <c r="C46" s="25" t="s">
        <v>725</v>
      </c>
      <c r="D46" s="28" t="str">
        <f t="shared" si="1"/>
        <v xml:space="preserve">module:MoAS module:progrSpecProp_StudySem module:StudySem_MoAS . module:StudySem_MoAS a schema:PropertyValue ; schema:identifier "StudySemester" ; schema:name "Studiensemester MoAS" ; schema:valueReference </v>
      </c>
      <c r="E46" s="18" t="s">
        <v>699</v>
      </c>
      <c r="F46" s="16" t="str">
        <f t="shared" si="2"/>
        <v xml:space="preserve">module:StudySem_BIFK_MoAS </v>
      </c>
      <c r="G46" s="16" t="str">
        <f t="shared" si="3"/>
        <v xml:space="preserve"> module:StudySem_BIFK_MoAS a schema:PropertyValue ; schema:name "Studiensemester MoAS im Studiengang BIFK" ; schema:value "4" .</v>
      </c>
      <c r="H46" t="s">
        <v>700</v>
      </c>
      <c r="I46" s="16" t="str">
        <f t="shared" si="4"/>
        <v xml:space="preserve">, module:StudySem_BACS_MoAS </v>
      </c>
      <c r="J46" s="16" t="str">
        <f t="shared" si="5"/>
        <v xml:space="preserve"> module:StudySem_BACS_MoAS a schema:PropertyValue ; schema:name "Studiensemester MoAS im Studiengang BACS" ; schema:value "4" .</v>
      </c>
      <c r="L46" s="16" t="str">
        <f t="shared" si="6"/>
        <v>.</v>
      </c>
      <c r="M46" s="16" t="str">
        <f t="shared" si="7"/>
        <v/>
      </c>
      <c r="N46" s="24" t="str">
        <f t="shared" si="8"/>
        <v>module:StudySem_BIFK_MoAS , module:StudySem_BACS_MoAS .</v>
      </c>
      <c r="O46" s="18" t="s">
        <v>900</v>
      </c>
      <c r="P46" t="str">
        <f t="shared" si="9"/>
        <v xml:space="preserve"> module:StudySem_BIFK_MoAS a schema:PropertyValue ; schema:name "Studiensemester MoAS im Studiengang BIFK" ; schema:value "4" . module:StudySem_BACS_MoAS a schema:PropertyValue ; schema:name "Studiensemester MoAS im Studiengang BACS" ; schema:value "4" .</v>
      </c>
      <c r="Q46" t="s">
        <v>895</v>
      </c>
      <c r="R46" t="str">
        <f t="shared" si="10"/>
        <v>module:MoAS module:progrSpecProp_StudySem module:StudySem_MoAS . module:StudySem_MoAS a schema:PropertyValue ; schema:identifier "StudySemester" ; schema:name "Studiensemester MoAS" ; schema:valueReference module:StudySem_BIFK_MoAS , module:StudySem_BACS_MoAS . module:StudySem_BIFK_MoAS a schema:PropertyValue ; schema:name "Studiensemester MoAS im Studiengang BIFK" ; schema:value "4" . module:StudySem_BACS_MoAS a schema:PropertyValue ; schema:name "Studiensemester MoAS im Studiengang BACS" ; schema:value "4" .</v>
      </c>
    </row>
    <row r="47" spans="1:18" x14ac:dyDescent="0.35">
      <c r="A47" s="11" t="str">
        <f t="shared" si="0"/>
        <v>module:OOSS</v>
      </c>
      <c r="B47" s="4" t="s">
        <v>255</v>
      </c>
      <c r="C47" s="25" t="s">
        <v>725</v>
      </c>
      <c r="D47" s="28" t="str">
        <f t="shared" si="1"/>
        <v xml:space="preserve">module:OOSS module:progrSpecProp_StudySem module:StudySem_OOSS . module:StudySem_OOSS a schema:PropertyValue ; schema:identifier "StudySemester" ; schema:name "Studiensemester OOSS" ; schema:valueReference </v>
      </c>
      <c r="E47" s="18" t="s">
        <v>699</v>
      </c>
      <c r="F47" s="16" t="str">
        <f t="shared" si="2"/>
        <v xml:space="preserve">module:StudySem_BIFK_OOSS </v>
      </c>
      <c r="G47" s="16" t="str">
        <f t="shared" si="3"/>
        <v xml:space="preserve"> module:StudySem_BIFK_OOSS a schema:PropertyValue ; schema:name "Studiensemester OOSS im Studiengang BIFK" ; schema:value "4" .</v>
      </c>
      <c r="H47" t="s">
        <v>700</v>
      </c>
      <c r="I47" s="16" t="str">
        <f t="shared" si="4"/>
        <v xml:space="preserve">, module:StudySem_BACS_OOSS </v>
      </c>
      <c r="J47" s="16" t="str">
        <f t="shared" si="5"/>
        <v xml:space="preserve"> module:StudySem_BACS_OOSS a schema:PropertyValue ; schema:name "Studiensemester OOSS im Studiengang BACS" ; schema:value "4" .</v>
      </c>
      <c r="L47" s="16" t="str">
        <f t="shared" si="6"/>
        <v>.</v>
      </c>
      <c r="M47" s="16" t="str">
        <f t="shared" si="7"/>
        <v/>
      </c>
      <c r="N47" s="24" t="str">
        <f t="shared" si="8"/>
        <v>module:StudySem_BIFK_OOSS , module:StudySem_BACS_OOSS .</v>
      </c>
      <c r="O47" s="18" t="s">
        <v>900</v>
      </c>
      <c r="P47" t="str">
        <f t="shared" si="9"/>
        <v xml:space="preserve"> module:StudySem_BIFK_OOSS a schema:PropertyValue ; schema:name "Studiensemester OOSS im Studiengang BIFK" ; schema:value "4" . module:StudySem_BACS_OOSS a schema:PropertyValue ; schema:name "Studiensemester OOSS im Studiengang BACS" ; schema:value "4" .</v>
      </c>
      <c r="Q47" t="s">
        <v>895</v>
      </c>
      <c r="R47" t="str">
        <f t="shared" si="10"/>
        <v>module:OOSS module:progrSpecProp_StudySem module:StudySem_OOSS . module:StudySem_OOSS a schema:PropertyValue ; schema:identifier "StudySemester" ; schema:name "Studiensemester OOSS" ; schema:valueReference module:StudySem_BIFK_OOSS , module:StudySem_BACS_OOSS . module:StudySem_BIFK_OOSS a schema:PropertyValue ; schema:name "Studiensemester OOSS im Studiengang BIFK" ; schema:value "4" . module:StudySem_BACS_OOSS a schema:PropertyValue ; schema:name "Studiensemester OOSS im Studiengang BACS" ; schema:value "4" .</v>
      </c>
    </row>
    <row r="48" spans="1:18" x14ac:dyDescent="0.35">
      <c r="A48" s="11" t="str">
        <f t="shared" si="0"/>
        <v>module:ReAr</v>
      </c>
      <c r="B48" s="4" t="s">
        <v>248</v>
      </c>
      <c r="C48" s="25" t="s">
        <v>725</v>
      </c>
      <c r="D48" s="28" t="str">
        <f t="shared" si="1"/>
        <v xml:space="preserve">module:ReAr module:progrSpecProp_StudySem module:StudySem_ReAr . module:StudySem_ReAr a schema:PropertyValue ; schema:identifier "StudySemester" ; schema:name "Studiensemester ReAr" ; schema:valueReference </v>
      </c>
      <c r="E48" s="18" t="s">
        <v>699</v>
      </c>
      <c r="F48" s="16" t="str">
        <f t="shared" si="2"/>
        <v xml:space="preserve">module:StudySem_BIFK_ReAr </v>
      </c>
      <c r="G48" s="16" t="str">
        <f t="shared" si="3"/>
        <v xml:space="preserve"> module:StudySem_BIFK_ReAr a schema:PropertyValue ; schema:name "Studiensemester ReAr im Studiengang BIFK" ; schema:value "4" .</v>
      </c>
      <c r="H48" t="s">
        <v>700</v>
      </c>
      <c r="I48" s="16" t="str">
        <f t="shared" si="4"/>
        <v xml:space="preserve">, module:StudySem_BACS_ReAr </v>
      </c>
      <c r="J48" s="16" t="str">
        <f t="shared" si="5"/>
        <v xml:space="preserve"> module:StudySem_BACS_ReAr a schema:PropertyValue ; schema:name "Studiensemester ReAr im Studiengang BACS" ; schema:value "4" .</v>
      </c>
      <c r="L48" s="16" t="str">
        <f t="shared" si="6"/>
        <v>.</v>
      </c>
      <c r="M48" s="16" t="str">
        <f t="shared" si="7"/>
        <v/>
      </c>
      <c r="N48" s="24" t="str">
        <f t="shared" si="8"/>
        <v>module:StudySem_BIFK_ReAr , module:StudySem_BACS_ReAr .</v>
      </c>
      <c r="O48" s="18" t="s">
        <v>900</v>
      </c>
      <c r="P48" t="str">
        <f t="shared" si="9"/>
        <v xml:space="preserve"> module:StudySem_BIFK_ReAr a schema:PropertyValue ; schema:name "Studiensemester ReAr im Studiengang BIFK" ; schema:value "4" . module:StudySem_BACS_ReAr a schema:PropertyValue ; schema:name "Studiensemester ReAr im Studiengang BACS" ; schema:value "4" .</v>
      </c>
      <c r="Q48" t="s">
        <v>895</v>
      </c>
      <c r="R48" t="str">
        <f t="shared" si="10"/>
        <v>module:ReAr module:progrSpecProp_StudySem module:StudySem_ReAr . module:StudySem_ReAr a schema:PropertyValue ; schema:identifier "StudySemester" ; schema:name "Studiensemester ReAr" ; schema:valueReference module:StudySem_BIFK_ReAr , module:StudySem_BACS_ReAr . module:StudySem_BIFK_ReAr a schema:PropertyValue ; schema:name "Studiensemester ReAr im Studiengang BIFK" ; schema:value "4" . module:StudySem_BACS_ReAr a schema:PropertyValue ; schema:name "Studiensemester ReAr im Studiengang BACS" ; schema:value "4" .</v>
      </c>
    </row>
    <row r="49" spans="1:18" x14ac:dyDescent="0.35">
      <c r="A49" s="11" t="str">
        <f t="shared" si="0"/>
        <v>module:ScMD</v>
      </c>
      <c r="B49" s="4" t="s">
        <v>241</v>
      </c>
      <c r="C49" s="25" t="s">
        <v>725</v>
      </c>
      <c r="D49" s="28" t="str">
        <f t="shared" si="1"/>
        <v xml:space="preserve">module:ScMD module:progrSpecProp_StudySem module:StudySem_ScMD . module:StudySem_ScMD a schema:PropertyValue ; schema:identifier "StudySemester" ; schema:name "Studiensemester ScMD" ; schema:valueReference </v>
      </c>
      <c r="E49" s="18" t="s">
        <v>699</v>
      </c>
      <c r="F49" s="16" t="str">
        <f t="shared" si="2"/>
        <v xml:space="preserve">module:StudySem_BIFK_ScMD </v>
      </c>
      <c r="G49" s="16" t="str">
        <f t="shared" si="3"/>
        <v xml:space="preserve"> module:StudySem_BIFK_ScMD a schema:PropertyValue ; schema:name "Studiensemester ScMD im Studiengang BIFK" ; schema:value "4" .</v>
      </c>
      <c r="H49" t="s">
        <v>700</v>
      </c>
      <c r="I49" s="16" t="str">
        <f t="shared" si="4"/>
        <v xml:space="preserve">, module:StudySem_BACS_ScMD </v>
      </c>
      <c r="J49" s="16" t="str">
        <f t="shared" si="5"/>
        <v xml:space="preserve"> module:StudySem_BACS_ScMD a schema:PropertyValue ; schema:name "Studiensemester ScMD im Studiengang BACS" ; schema:value "4" .</v>
      </c>
      <c r="L49" s="16" t="str">
        <f t="shared" si="6"/>
        <v>.</v>
      </c>
      <c r="M49" s="16" t="str">
        <f t="shared" si="7"/>
        <v/>
      </c>
      <c r="N49" s="24" t="str">
        <f t="shared" si="8"/>
        <v>module:StudySem_BIFK_ScMD , module:StudySem_BACS_ScMD .</v>
      </c>
      <c r="O49" s="18" t="s">
        <v>900</v>
      </c>
      <c r="P49" t="str">
        <f t="shared" si="9"/>
        <v xml:space="preserve"> module:StudySem_BIFK_ScMD a schema:PropertyValue ; schema:name "Studiensemester ScMD im Studiengang BIFK" ; schema:value "4" . module:StudySem_BACS_ScMD a schema:PropertyValue ; schema:name "Studiensemester ScMD im Studiengang BACS" ; schema:value "4" .</v>
      </c>
      <c r="Q49" t="s">
        <v>895</v>
      </c>
      <c r="R49" t="str">
        <f t="shared" si="10"/>
        <v>module:ScMD module:progrSpecProp_StudySem module:StudySem_ScMD . module:StudySem_ScMD a schema:PropertyValue ; schema:identifier "StudySemester" ; schema:name "Studiensemester ScMD" ; schema:valueReference module:StudySem_BIFK_ScMD , module:StudySem_BACS_ScMD . module:StudySem_BIFK_ScMD a schema:PropertyValue ; schema:name "Studiensemester ScMD im Studiengang BIFK" ; schema:value "4" . module:StudySem_BACS_ScMD a schema:PropertyValue ; schema:name "Studiensemester ScMD im Studiengang BACS" ; schema:value "4" .</v>
      </c>
    </row>
    <row r="50" spans="1:18" x14ac:dyDescent="0.35">
      <c r="A50" s="11" t="str">
        <f t="shared" si="0"/>
        <v>module:SMVS</v>
      </c>
      <c r="B50" s="4" t="s">
        <v>235</v>
      </c>
      <c r="C50" s="25" t="s">
        <v>725</v>
      </c>
      <c r="D50" s="28" t="str">
        <f t="shared" si="1"/>
        <v xml:space="preserve">module:SMVS module:progrSpecProp_StudySem module:StudySem_SMVS . module:StudySem_SMVS a schema:PropertyValue ; schema:identifier "StudySemester" ; schema:name "Studiensemester SMVS" ; schema:valueReference </v>
      </c>
      <c r="E50" s="18" t="s">
        <v>699</v>
      </c>
      <c r="F50" s="16" t="str">
        <f t="shared" si="2"/>
        <v xml:space="preserve">module:StudySem_BIFK_SMVS </v>
      </c>
      <c r="G50" s="16" t="str">
        <f t="shared" si="3"/>
        <v xml:space="preserve"> module:StudySem_BIFK_SMVS a schema:PropertyValue ; schema:name "Studiensemester SMVS im Studiengang BIFK" ; schema:value "4" .</v>
      </c>
      <c r="H50" t="s">
        <v>700</v>
      </c>
      <c r="I50" s="16" t="str">
        <f t="shared" si="4"/>
        <v xml:space="preserve">, module:StudySem_BACS_SMVS </v>
      </c>
      <c r="J50" s="16" t="str">
        <f t="shared" si="5"/>
        <v xml:space="preserve"> module:StudySem_BACS_SMVS a schema:PropertyValue ; schema:name "Studiensemester SMVS im Studiengang BACS" ; schema:value "4" .</v>
      </c>
      <c r="L50" s="16" t="str">
        <f t="shared" si="6"/>
        <v>.</v>
      </c>
      <c r="M50" s="16" t="str">
        <f t="shared" si="7"/>
        <v/>
      </c>
      <c r="N50" s="24" t="str">
        <f t="shared" si="8"/>
        <v>module:StudySem_BIFK_SMVS , module:StudySem_BACS_SMVS .</v>
      </c>
      <c r="O50" s="18" t="s">
        <v>900</v>
      </c>
      <c r="P50" t="str">
        <f t="shared" si="9"/>
        <v xml:space="preserve"> module:StudySem_BIFK_SMVS a schema:PropertyValue ; schema:name "Studiensemester SMVS im Studiengang BIFK" ; schema:value "4" . module:StudySem_BACS_SMVS a schema:PropertyValue ; schema:name "Studiensemester SMVS im Studiengang BACS" ; schema:value "4" .</v>
      </c>
      <c r="Q50" t="s">
        <v>895</v>
      </c>
      <c r="R50" t="str">
        <f t="shared" si="10"/>
        <v>module:SMVS module:progrSpecProp_StudySem module:StudySem_SMVS . module:StudySem_SMVS a schema:PropertyValue ; schema:identifier "StudySemester" ; schema:name "Studiensemester SMVS" ; schema:valueReference module:StudySem_BIFK_SMVS , module:StudySem_BACS_SMVS . module:StudySem_BIFK_SMVS a schema:PropertyValue ; schema:name "Studiensemester SMVS im Studiengang BIFK" ; schema:value "4" . module:StudySem_BACS_SMVS a schema:PropertyValue ; schema:name "Studiensemester SMVS im Studiengang BACS" ; schema:value "4" .</v>
      </c>
    </row>
    <row r="51" spans="1:18" x14ac:dyDescent="0.35">
      <c r="A51" s="11" t="str">
        <f t="shared" si="0"/>
        <v>module:SG3C</v>
      </c>
      <c r="B51" s="4" t="s">
        <v>225</v>
      </c>
      <c r="C51" s="25" t="s">
        <v>725</v>
      </c>
      <c r="D51" s="28" t="str">
        <f t="shared" si="1"/>
        <v xml:space="preserve">module:SG3C module:progrSpecProp_StudySem module:StudySem_SG3C . module:StudySem_SG3C a schema:PropertyValue ; schema:identifier "StudySemester" ; schema:name "Studiensemester SG3C" ; schema:valueReference </v>
      </c>
      <c r="E51" s="18" t="s">
        <v>699</v>
      </c>
      <c r="F51" s="16" t="str">
        <f t="shared" si="2"/>
        <v xml:space="preserve">module:StudySem_BIFK_SG3C </v>
      </c>
      <c r="G51" s="16" t="str">
        <f t="shared" si="3"/>
        <v xml:space="preserve"> module:StudySem_BIFK_SG3C a schema:PropertyValue ; schema:name "Studiensemester SG3C im Studiengang BIFK" ; schema:value "4" .</v>
      </c>
      <c r="H51" t="s">
        <v>700</v>
      </c>
      <c r="I51" s="16" t="str">
        <f t="shared" si="4"/>
        <v xml:space="preserve">, module:StudySem_BACS_SG3C </v>
      </c>
      <c r="J51" s="16" t="str">
        <f t="shared" si="5"/>
        <v xml:space="preserve"> module:StudySem_BACS_SG3C a schema:PropertyValue ; schema:name "Studiensemester SG3C im Studiengang BACS" ; schema:value "4" .</v>
      </c>
      <c r="L51" s="16" t="str">
        <f t="shared" si="6"/>
        <v>.</v>
      </c>
      <c r="M51" s="16" t="str">
        <f t="shared" si="7"/>
        <v/>
      </c>
      <c r="N51" s="24" t="str">
        <f t="shared" si="8"/>
        <v>module:StudySem_BIFK_SG3C , module:StudySem_BACS_SG3C .</v>
      </c>
      <c r="O51" s="18">
        <v>4</v>
      </c>
      <c r="P51" t="str">
        <f t="shared" si="9"/>
        <v xml:space="preserve"> module:StudySem_BIFK_SG3C a schema:PropertyValue ; schema:name "Studiensemester SG3C im Studiengang BIFK" ; schema:value "4" . module:StudySem_BACS_SG3C a schema:PropertyValue ; schema:name "Studiensemester SG3C im Studiengang BACS" ; schema:value "4" .</v>
      </c>
      <c r="Q51" t="s">
        <v>895</v>
      </c>
      <c r="R51" t="str">
        <f t="shared" si="10"/>
        <v>module:SG3C module:progrSpecProp_StudySem module:StudySem_SG3C . module:StudySem_SG3C a schema:PropertyValue ; schema:identifier "StudySemester" ; schema:name "Studiensemester SG3C" ; schema:valueReference module:StudySem_BIFK_SG3C , module:StudySem_BACS_SG3C . module:StudySem_BIFK_SG3C a schema:PropertyValue ; schema:name "Studiensemester SG3C im Studiengang BIFK" ; schema:value "4" . module:StudySem_BACS_SG3C a schema:PropertyValue ; schema:name "Studiensemester SG3C im Studiengang BACS" ; schema:value "4" .</v>
      </c>
    </row>
    <row r="52" spans="1:18" x14ac:dyDescent="0.35">
      <c r="A52" s="11" t="str">
        <f t="shared" si="0"/>
        <v>module:SG3P</v>
      </c>
      <c r="B52" s="4" t="s">
        <v>215</v>
      </c>
      <c r="C52" s="25" t="s">
        <v>725</v>
      </c>
      <c r="D52" s="28" t="str">
        <f t="shared" si="1"/>
        <v xml:space="preserve">module:SG3P module:progrSpecProp_StudySem module:StudySem_SG3P . module:StudySem_SG3P a schema:PropertyValue ; schema:identifier "StudySemester" ; schema:name "Studiensemester SG3P" ; schema:valueReference </v>
      </c>
      <c r="E52" s="18" t="s">
        <v>699</v>
      </c>
      <c r="F52" s="16" t="str">
        <f t="shared" si="2"/>
        <v xml:space="preserve">module:StudySem_BIFK_SG3P </v>
      </c>
      <c r="G52" s="16" t="str">
        <f t="shared" si="3"/>
        <v xml:space="preserve"> module:StudySem_BIFK_SG3P a schema:PropertyValue ; schema:name "Studiensemester SG3P im Studiengang BIFK" ; schema:value "4" .</v>
      </c>
      <c r="I52" s="16" t="str">
        <f t="shared" si="4"/>
        <v>.</v>
      </c>
      <c r="J52" s="16" t="str">
        <f t="shared" si="5"/>
        <v/>
      </c>
      <c r="L52" s="16" t="str">
        <f t="shared" si="6"/>
        <v/>
      </c>
      <c r="M52" s="16" t="str">
        <f t="shared" si="7"/>
        <v/>
      </c>
      <c r="N52" s="24" t="str">
        <f t="shared" si="8"/>
        <v>module:StudySem_BIFK_SG3P .</v>
      </c>
      <c r="O52" s="18" t="s">
        <v>900</v>
      </c>
      <c r="P52" t="str">
        <f t="shared" si="9"/>
        <v xml:space="preserve"> module:StudySem_BIFK_SG3P a schema:PropertyValue ; schema:name "Studiensemester SG3P im Studiengang BIFK" ; schema:value "4" .</v>
      </c>
      <c r="Q52" t="s">
        <v>895</v>
      </c>
      <c r="R52" t="str">
        <f t="shared" si="10"/>
        <v>module:SG3P module:progrSpecProp_StudySem module:StudySem_SG3P . module:StudySem_SG3P a schema:PropertyValue ; schema:identifier "StudySemester" ; schema:name "Studiensemester SG3P" ; schema:valueReference module:StudySem_BIFK_SG3P . module:StudySem_BIFK_SG3P a schema:PropertyValue ; schema:name "Studiensemester SG3P im Studiengang BIFK" ; schema:value "4" .</v>
      </c>
    </row>
    <row r="53" spans="1:18" x14ac:dyDescent="0.35">
      <c r="A53" s="11" t="str">
        <f t="shared" si="0"/>
        <v>module:SG4E</v>
      </c>
      <c r="B53" s="4" t="s">
        <v>206</v>
      </c>
      <c r="C53" s="25" t="s">
        <v>725</v>
      </c>
      <c r="D53" s="28" t="str">
        <f t="shared" si="1"/>
        <v xml:space="preserve">module:SG4E module:progrSpecProp_StudySem module:StudySem_SG4E . module:StudySem_SG4E a schema:PropertyValue ; schema:identifier "StudySemester" ; schema:name "Studiensemester SG4E" ; schema:valueReference </v>
      </c>
      <c r="E53" s="18" t="s">
        <v>699</v>
      </c>
      <c r="F53" s="16" t="str">
        <f t="shared" si="2"/>
        <v xml:space="preserve">module:StudySem_BIFK_SG4E </v>
      </c>
      <c r="G53" s="16" t="str">
        <f t="shared" si="3"/>
        <v xml:space="preserve"> module:StudySem_BIFK_SG4E a schema:PropertyValue ; schema:name "Studiensemester SG4E im Studiengang BIFK" ; schema:value "4" .</v>
      </c>
      <c r="H53" t="s">
        <v>700</v>
      </c>
      <c r="I53" s="16" t="str">
        <f t="shared" si="4"/>
        <v xml:space="preserve">, module:StudySem_BACS_SG4E </v>
      </c>
      <c r="J53" s="16" t="str">
        <f t="shared" si="5"/>
        <v xml:space="preserve"> module:StudySem_BACS_SG4E a schema:PropertyValue ; schema:name "Studiensemester SG4E im Studiengang BACS" ; schema:value "4" .</v>
      </c>
      <c r="L53" s="16" t="str">
        <f t="shared" si="6"/>
        <v>.</v>
      </c>
      <c r="M53" s="16" t="str">
        <f t="shared" si="7"/>
        <v/>
      </c>
      <c r="N53" s="24" t="str">
        <f t="shared" si="8"/>
        <v>module:StudySem_BIFK_SG4E , module:StudySem_BACS_SG4E .</v>
      </c>
      <c r="O53" s="18">
        <v>4</v>
      </c>
      <c r="P53" t="str">
        <f t="shared" si="9"/>
        <v xml:space="preserve"> module:StudySem_BIFK_SG4E a schema:PropertyValue ; schema:name "Studiensemester SG4E im Studiengang BIFK" ; schema:value "4" . module:StudySem_BACS_SG4E a schema:PropertyValue ; schema:name "Studiensemester SG4E im Studiengang BACS" ; schema:value "4" .</v>
      </c>
      <c r="Q53" t="s">
        <v>895</v>
      </c>
      <c r="R53" t="str">
        <f t="shared" si="10"/>
        <v>module:SG4E module:progrSpecProp_StudySem module:StudySem_SG4E . module:StudySem_SG4E a schema:PropertyValue ; schema:identifier "StudySemester" ; schema:name "Studiensemester SG4E" ; schema:valueReference module:StudySem_BIFK_SG4E , module:StudySem_BACS_SG4E . module:StudySem_BIFK_SG4E a schema:PropertyValue ; schema:name "Studiensemester SG4E im Studiengang BIFK" ; schema:value "4" . module:StudySem_BACS_SG4E a schema:PropertyValue ; schema:name "Studiensemester SG4E im Studiengang BACS" ; schema:value "4" .</v>
      </c>
    </row>
    <row r="54" spans="1:18" x14ac:dyDescent="0.35">
      <c r="A54" s="11" t="str">
        <f t="shared" si="0"/>
        <v>module:SG4M</v>
      </c>
      <c r="B54" s="4" t="s">
        <v>197</v>
      </c>
      <c r="C54" s="25" t="s">
        <v>725</v>
      </c>
      <c r="D54" s="28" t="str">
        <f t="shared" si="1"/>
        <v xml:space="preserve">module:SG4M module:progrSpecProp_StudySem module:StudySem_SG4M . module:StudySem_SG4M a schema:PropertyValue ; schema:identifier "StudySemester" ; schema:name "Studiensemester SG4M" ; schema:valueReference </v>
      </c>
      <c r="E54" s="18" t="s">
        <v>699</v>
      </c>
      <c r="F54" s="16" t="str">
        <f t="shared" si="2"/>
        <v xml:space="preserve">module:StudySem_BIFK_SG4M </v>
      </c>
      <c r="G54" s="16" t="str">
        <f t="shared" si="3"/>
        <v xml:space="preserve"> module:StudySem_BIFK_SG4M a schema:PropertyValue ; schema:name "Studiensemester SG4M im Studiengang BIFK" ; schema:value "4" .</v>
      </c>
      <c r="H54" t="s">
        <v>700</v>
      </c>
      <c r="I54" s="16" t="str">
        <f t="shared" si="4"/>
        <v xml:space="preserve">, module:StudySem_BACS_SG4M </v>
      </c>
      <c r="J54" s="16" t="str">
        <f t="shared" si="5"/>
        <v xml:space="preserve"> module:StudySem_BACS_SG4M a schema:PropertyValue ; schema:name "Studiensemester SG4M im Studiengang BACS" ; schema:value "4" .</v>
      </c>
      <c r="L54" s="16" t="str">
        <f t="shared" si="6"/>
        <v>.</v>
      </c>
      <c r="M54" s="16" t="str">
        <f t="shared" si="7"/>
        <v/>
      </c>
      <c r="N54" s="24" t="str">
        <f t="shared" si="8"/>
        <v>module:StudySem_BIFK_SG4M , module:StudySem_BACS_SG4M .</v>
      </c>
      <c r="O54" s="18">
        <v>4</v>
      </c>
      <c r="P54" t="str">
        <f t="shared" si="9"/>
        <v xml:space="preserve"> module:StudySem_BIFK_SG4M a schema:PropertyValue ; schema:name "Studiensemester SG4M im Studiengang BIFK" ; schema:value "4" . module:StudySem_BACS_SG4M a schema:PropertyValue ; schema:name "Studiensemester SG4M im Studiengang BACS" ; schema:value "4" .</v>
      </c>
      <c r="Q54" t="s">
        <v>895</v>
      </c>
      <c r="R54" t="str">
        <f t="shared" si="10"/>
        <v>module:SG4M module:progrSpecProp_StudySem module:StudySem_SG4M . module:StudySem_SG4M a schema:PropertyValue ; schema:identifier "StudySemester" ; schema:name "Studiensemester SG4M" ; schema:valueReference module:StudySem_BIFK_SG4M , module:StudySem_BACS_SG4M . module:StudySem_BIFK_SG4M a schema:PropertyValue ; schema:name "Studiensemester SG4M im Studiengang BIFK" ; schema:value "4" . module:StudySem_BACS_SG4M a schema:PropertyValue ; schema:name "Studiensemester SG4M im Studiengang BACS" ; schema:value "4" .</v>
      </c>
    </row>
    <row r="55" spans="1:18" x14ac:dyDescent="0.35">
      <c r="A55" s="11" t="str">
        <f t="shared" si="0"/>
        <v>module:Proj</v>
      </c>
      <c r="B55" s="4" t="s">
        <v>186</v>
      </c>
      <c r="C55" s="25" t="s">
        <v>725</v>
      </c>
      <c r="D55" s="28" t="str">
        <f t="shared" si="1"/>
        <v xml:space="preserve">module:Proj module:progrSpecProp_StudySem module:StudySem_Proj . module:StudySem_Proj a schema:PropertyValue ; schema:identifier "StudySemester" ; schema:name "Studiensemester Proj" ; schema:valueReference </v>
      </c>
      <c r="E55" s="18" t="s">
        <v>699</v>
      </c>
      <c r="F55" s="16" t="str">
        <f t="shared" si="2"/>
        <v xml:space="preserve">module:StudySem_BIFK_Proj </v>
      </c>
      <c r="G55" s="16" t="str">
        <f t="shared" si="3"/>
        <v xml:space="preserve"> module:StudySem_BIFK_Proj a schema:PropertyValue ; schema:name "Studiensemester Proj im Studiengang BIFK" ; schema:value "5" .</v>
      </c>
      <c r="I55" s="16" t="str">
        <f t="shared" si="4"/>
        <v>.</v>
      </c>
      <c r="J55" s="16" t="str">
        <f t="shared" si="5"/>
        <v/>
      </c>
      <c r="L55" s="16" t="str">
        <f t="shared" si="6"/>
        <v/>
      </c>
      <c r="M55" s="16" t="str">
        <f t="shared" si="7"/>
        <v/>
      </c>
      <c r="N55" s="24" t="str">
        <f t="shared" si="8"/>
        <v>module:StudySem_BIFK_Proj .</v>
      </c>
      <c r="O55" s="18" t="s">
        <v>901</v>
      </c>
      <c r="P55" t="str">
        <f t="shared" si="9"/>
        <v xml:space="preserve"> module:StudySem_BIFK_Proj a schema:PropertyValue ; schema:name "Studiensemester Proj im Studiengang BIFK" ; schema:value "5" .</v>
      </c>
      <c r="Q55" t="s">
        <v>895</v>
      </c>
      <c r="R55" t="str">
        <f t="shared" si="10"/>
        <v>module:Proj module:progrSpecProp_StudySem module:StudySem_Proj . module:StudySem_Proj a schema:PropertyValue ; schema:identifier "StudySemester" ; schema:name "Studiensemester Proj" ; schema:valueReference module:StudySem_BIFK_Proj . module:StudySem_BIFK_Proj a schema:PropertyValue ; schema:name "Studiensemester Proj im Studiengang BIFK" ; schema:value "5" .</v>
      </c>
    </row>
    <row r="56" spans="1:18" x14ac:dyDescent="0.35">
      <c r="A56" s="11" t="str">
        <f t="shared" si="0"/>
        <v>module:EiWS</v>
      </c>
      <c r="B56" s="4" t="s">
        <v>176</v>
      </c>
      <c r="C56" s="25" t="s">
        <v>725</v>
      </c>
      <c r="D56" s="28" t="str">
        <f t="shared" si="1"/>
        <v xml:space="preserve">module:EiWS module:progrSpecProp_StudySem module:StudySem_EiWS . module:StudySem_EiWS a schema:PropertyValue ; schema:identifier "StudySemester" ; schema:name "Studiensemester EiWS" ; schema:valueReference </v>
      </c>
      <c r="E56" s="18" t="s">
        <v>699</v>
      </c>
      <c r="F56" s="16" t="str">
        <f t="shared" si="2"/>
        <v xml:space="preserve">module:StudySem_BIFK_EiWS </v>
      </c>
      <c r="G56" s="16" t="str">
        <f t="shared" si="3"/>
        <v xml:space="preserve"> module:StudySem_BIFK_EiWS a schema:PropertyValue ; schema:name "Studiensemester EiWS im Studiengang BIFK" ; schema:value "5" .</v>
      </c>
      <c r="H56" t="s">
        <v>701</v>
      </c>
      <c r="I56" s="16" t="str">
        <f t="shared" si="4"/>
        <v xml:space="preserve">, module:StudySem_BMZK_EiWS </v>
      </c>
      <c r="J56" s="16" t="str">
        <f t="shared" si="5"/>
        <v xml:space="preserve"> module:StudySem_BMZK_EiWS a schema:PropertyValue ; schema:name "Studiensemester EiWS im Studiengang BMZK" ; schema:value "5" .</v>
      </c>
      <c r="L56" s="16" t="str">
        <f t="shared" si="6"/>
        <v>.</v>
      </c>
      <c r="M56" s="16" t="str">
        <f t="shared" si="7"/>
        <v/>
      </c>
      <c r="N56" s="24" t="str">
        <f t="shared" si="8"/>
        <v>module:StudySem_BIFK_EiWS , module:StudySem_BMZK_EiWS .</v>
      </c>
      <c r="O56" s="18" t="s">
        <v>901</v>
      </c>
      <c r="P56" t="str">
        <f t="shared" si="9"/>
        <v xml:space="preserve"> module:StudySem_BIFK_EiWS a schema:PropertyValue ; schema:name "Studiensemester EiWS im Studiengang BIFK" ; schema:value "5" . module:StudySem_BMZK_EiWS a schema:PropertyValue ; schema:name "Studiensemester EiWS im Studiengang BMZK" ; schema:value "5" .</v>
      </c>
      <c r="Q56" t="s">
        <v>895</v>
      </c>
      <c r="R56" t="str">
        <f t="shared" si="10"/>
        <v>module:EiWS module:progrSpecProp_StudySem module:StudySem_EiWS . module:StudySem_EiWS a schema:PropertyValue ; schema:identifier "StudySemester" ; schema:name "Studiensemester EiWS" ; schema:valueReference module:StudySem_BIFK_EiWS , module:StudySem_BMZK_EiWS . module:StudySem_BIFK_EiWS a schema:PropertyValue ; schema:name "Studiensemester EiWS im Studiengang BIFK" ; schema:value "5" . module:StudySem_BMZK_EiWS a schema:PropertyValue ; schema:name "Studiensemester EiWS im Studiengang BMZK" ; schema:value "5" .</v>
      </c>
    </row>
    <row r="57" spans="1:18" x14ac:dyDescent="0.35">
      <c r="A57" s="11" t="str">
        <f t="shared" si="0"/>
        <v>module:AuMS</v>
      </c>
      <c r="B57" s="4" t="s">
        <v>166</v>
      </c>
      <c r="C57" s="25" t="s">
        <v>725</v>
      </c>
      <c r="D57" s="28" t="str">
        <f t="shared" si="1"/>
        <v xml:space="preserve">module:AuMS module:progrSpecProp_StudySem module:StudySem_AuMS . module:StudySem_AuMS a schema:PropertyValue ; schema:identifier "StudySemester" ; schema:name "Studiensemester AuMS" ; schema:valueReference </v>
      </c>
      <c r="E57" s="18" t="s">
        <v>699</v>
      </c>
      <c r="F57" s="16" t="str">
        <f t="shared" si="2"/>
        <v xml:space="preserve">module:StudySem_BIFK_AuMS </v>
      </c>
      <c r="G57" s="16" t="str">
        <f t="shared" si="3"/>
        <v xml:space="preserve"> module:StudySem_BIFK_AuMS a schema:PropertyValue ; schema:name "Studiensemester AuMS im Studiengang BIFK" ; schema:value "5" .</v>
      </c>
      <c r="H57" t="s">
        <v>700</v>
      </c>
      <c r="I57" s="16" t="str">
        <f t="shared" si="4"/>
        <v xml:space="preserve">, module:StudySem_BACS_AuMS </v>
      </c>
      <c r="J57" s="16" t="str">
        <f t="shared" si="5"/>
        <v xml:space="preserve"> module:StudySem_BACS_AuMS a schema:PropertyValue ; schema:name "Studiensemester AuMS im Studiengang BACS" ; schema:value "5" .</v>
      </c>
      <c r="L57" s="16" t="str">
        <f t="shared" si="6"/>
        <v>.</v>
      </c>
      <c r="M57" s="16" t="str">
        <f t="shared" si="7"/>
        <v/>
      </c>
      <c r="N57" s="24" t="str">
        <f t="shared" si="8"/>
        <v>module:StudySem_BIFK_AuMS , module:StudySem_BACS_AuMS .</v>
      </c>
      <c r="O57" s="18" t="s">
        <v>901</v>
      </c>
      <c r="P57" t="str">
        <f t="shared" si="9"/>
        <v xml:space="preserve"> module:StudySem_BIFK_AuMS a schema:PropertyValue ; schema:name "Studiensemester AuMS im Studiengang BIFK" ; schema:value "5" . module:StudySem_BACS_AuMS a schema:PropertyValue ; schema:name "Studiensemester AuMS im Studiengang BACS" ; schema:value "5" .</v>
      </c>
      <c r="Q57" t="s">
        <v>895</v>
      </c>
      <c r="R57" t="str">
        <f t="shared" si="10"/>
        <v>module:AuMS module:progrSpecProp_StudySem module:StudySem_AuMS . module:StudySem_AuMS a schema:PropertyValue ; schema:identifier "StudySemester" ; schema:name "Studiensemester AuMS" ; schema:valueReference module:StudySem_BIFK_AuMS , module:StudySem_BACS_AuMS . module:StudySem_BIFK_AuMS a schema:PropertyValue ; schema:name "Studiensemester AuMS im Studiengang BIFK" ; schema:value "5" . module:StudySem_BACS_AuMS a schema:PropertyValue ; schema:name "Studiensemester AuMS im Studiengang BACS" ; schema:value "5" .</v>
      </c>
    </row>
    <row r="58" spans="1:18" x14ac:dyDescent="0.35">
      <c r="A58" s="11" t="str">
        <f t="shared" si="0"/>
        <v>module:CrDI</v>
      </c>
      <c r="B58" s="4" t="s">
        <v>159</v>
      </c>
      <c r="C58" s="25" t="s">
        <v>725</v>
      </c>
      <c r="D58" s="28" t="str">
        <f t="shared" si="1"/>
        <v xml:space="preserve">module:CrDI module:progrSpecProp_StudySem module:StudySem_CrDI . module:StudySem_CrDI a schema:PropertyValue ; schema:identifier "StudySemester" ; schema:name "Studiensemester CrDI" ; schema:valueReference </v>
      </c>
      <c r="E58" s="18" t="s">
        <v>699</v>
      </c>
      <c r="F58" s="16" t="str">
        <f t="shared" si="2"/>
        <v xml:space="preserve">module:StudySem_BIFK_CrDI </v>
      </c>
      <c r="G58" s="16" t="str">
        <f t="shared" si="3"/>
        <v xml:space="preserve"> module:StudySem_BIFK_CrDI a schema:PropertyValue ; schema:name "Studiensemester CrDI im Studiengang BIFK" ; schema:value "5" .</v>
      </c>
      <c r="H58" t="s">
        <v>700</v>
      </c>
      <c r="I58" s="16" t="str">
        <f t="shared" si="4"/>
        <v xml:space="preserve">, module:StudySem_BACS_CrDI </v>
      </c>
      <c r="J58" s="16" t="str">
        <f t="shared" si="5"/>
        <v xml:space="preserve"> module:StudySem_BACS_CrDI a schema:PropertyValue ; schema:name "Studiensemester CrDI im Studiengang BACS" ; schema:value "5" .</v>
      </c>
      <c r="L58" s="16" t="str">
        <f t="shared" si="6"/>
        <v>.</v>
      </c>
      <c r="M58" s="16" t="str">
        <f t="shared" si="7"/>
        <v/>
      </c>
      <c r="N58" s="24" t="str">
        <f t="shared" si="8"/>
        <v>module:StudySem_BIFK_CrDI , module:StudySem_BACS_CrDI .</v>
      </c>
      <c r="O58" s="18" t="s">
        <v>901</v>
      </c>
      <c r="P58" t="str">
        <f t="shared" si="9"/>
        <v xml:space="preserve"> module:StudySem_BIFK_CrDI a schema:PropertyValue ; schema:name "Studiensemester CrDI im Studiengang BIFK" ; schema:value "5" . module:StudySem_BACS_CrDI a schema:PropertyValue ; schema:name "Studiensemester CrDI im Studiengang BACS" ; schema:value "5" .</v>
      </c>
      <c r="Q58" t="s">
        <v>895</v>
      </c>
      <c r="R58" t="str">
        <f t="shared" si="10"/>
        <v>module:CrDI module:progrSpecProp_StudySem module:StudySem_CrDI . module:StudySem_CrDI a schema:PropertyValue ; schema:identifier "StudySemester" ; schema:name "Studiensemester CrDI" ; schema:valueReference module:StudySem_BIFK_CrDI , module:StudySem_BACS_CrDI . module:StudySem_BIFK_CrDI a schema:PropertyValue ; schema:name "Studiensemester CrDI im Studiengang BIFK" ; schema:value "5" . module:StudySem_BACS_CrDI a schema:PropertyValue ; schema:name "Studiensemester CrDI im Studiengang BACS" ; schema:value "5" .</v>
      </c>
    </row>
    <row r="59" spans="1:18" x14ac:dyDescent="0.35">
      <c r="A59" s="11" t="str">
        <f t="shared" si="0"/>
        <v>module:EiSy</v>
      </c>
      <c r="B59" s="4" t="s">
        <v>152</v>
      </c>
      <c r="C59" s="25" t="s">
        <v>725</v>
      </c>
      <c r="D59" s="28" t="str">
        <f t="shared" si="1"/>
        <v xml:space="preserve">module:EiSy module:progrSpecProp_StudySem module:StudySem_EiSy . module:StudySem_EiSy a schema:PropertyValue ; schema:identifier "StudySemester" ; schema:name "Studiensemester EiSy" ; schema:valueReference </v>
      </c>
      <c r="E59" s="18" t="s">
        <v>699</v>
      </c>
      <c r="F59" s="16" t="str">
        <f t="shared" si="2"/>
        <v xml:space="preserve">module:StudySem_BIFK_EiSy </v>
      </c>
      <c r="G59" s="16" t="str">
        <f t="shared" si="3"/>
        <v xml:space="preserve"> module:StudySem_BIFK_EiSy a schema:PropertyValue ; schema:name "Studiensemester EiSy im Studiengang BIFK" ; schema:value "5" .</v>
      </c>
      <c r="H59" t="s">
        <v>700</v>
      </c>
      <c r="I59" s="16" t="str">
        <f t="shared" si="4"/>
        <v xml:space="preserve">, module:StudySem_BACS_EiSy </v>
      </c>
      <c r="J59" s="16" t="str">
        <f t="shared" si="5"/>
        <v xml:space="preserve"> module:StudySem_BACS_EiSy a schema:PropertyValue ; schema:name "Studiensemester EiSy im Studiengang BACS" ; schema:value "5" .</v>
      </c>
      <c r="L59" s="16" t="str">
        <f t="shared" si="6"/>
        <v>.</v>
      </c>
      <c r="M59" s="16" t="str">
        <f t="shared" si="7"/>
        <v/>
      </c>
      <c r="N59" s="24" t="str">
        <f t="shared" si="8"/>
        <v>module:StudySem_BIFK_EiSy , module:StudySem_BACS_EiSy .</v>
      </c>
      <c r="O59" s="18" t="s">
        <v>901</v>
      </c>
      <c r="P59" t="str">
        <f t="shared" si="9"/>
        <v xml:space="preserve"> module:StudySem_BIFK_EiSy a schema:PropertyValue ; schema:name "Studiensemester EiSy im Studiengang BIFK" ; schema:value "5" . module:StudySem_BACS_EiSy a schema:PropertyValue ; schema:name "Studiensemester EiSy im Studiengang BACS" ; schema:value "5" .</v>
      </c>
      <c r="Q59" t="s">
        <v>895</v>
      </c>
      <c r="R59" t="str">
        <f t="shared" si="10"/>
        <v>module:EiSy module:progrSpecProp_StudySem module:StudySem_EiSy . module:StudySem_EiSy a schema:PropertyValue ; schema:identifier "StudySemester" ; schema:name "Studiensemester EiSy" ; schema:valueReference module:StudySem_BIFK_EiSy , module:StudySem_BACS_EiSy . module:StudySem_BIFK_EiSy a schema:PropertyValue ; schema:name "Studiensemester EiSy im Studiengang BIFK" ; schema:value "5" . module:StudySem_BACS_EiSy a schema:PropertyValue ; schema:name "Studiensemester EiSy im Studiengang BACS" ; schema:value "5" .</v>
      </c>
    </row>
    <row r="60" spans="1:18" x14ac:dyDescent="0.35">
      <c r="A60" s="11" t="str">
        <f t="shared" si="0"/>
        <v>module:EnAn</v>
      </c>
      <c r="B60" s="4" t="s">
        <v>145</v>
      </c>
      <c r="C60" s="25" t="s">
        <v>725</v>
      </c>
      <c r="D60" s="28" t="str">
        <f t="shared" si="1"/>
        <v xml:space="preserve">module:EnAn module:progrSpecProp_StudySem module:StudySem_EnAn . module:StudySem_EnAn a schema:PropertyValue ; schema:identifier "StudySemester" ; schema:name "Studiensemester EnAn" ; schema:valueReference </v>
      </c>
      <c r="E60" s="18" t="s">
        <v>699</v>
      </c>
      <c r="F60" s="16" t="str">
        <f t="shared" si="2"/>
        <v xml:space="preserve">module:StudySem_BIFK_EnAn </v>
      </c>
      <c r="G60" s="16" t="str">
        <f t="shared" si="3"/>
        <v xml:space="preserve"> module:StudySem_BIFK_EnAn a schema:PropertyValue ; schema:name "Studiensemester EnAn im Studiengang BIFK" ; schema:value "5" .</v>
      </c>
      <c r="H60" t="s">
        <v>700</v>
      </c>
      <c r="I60" s="16" t="str">
        <f t="shared" si="4"/>
        <v xml:space="preserve">, module:StudySem_BACS_EnAn </v>
      </c>
      <c r="J60" s="16" t="str">
        <f t="shared" si="5"/>
        <v xml:space="preserve"> module:StudySem_BACS_EnAn a schema:PropertyValue ; schema:name "Studiensemester EnAn im Studiengang BACS" ; schema:value "5" .</v>
      </c>
      <c r="L60" s="16" t="str">
        <f t="shared" si="6"/>
        <v>.</v>
      </c>
      <c r="M60" s="16" t="str">
        <f t="shared" si="7"/>
        <v/>
      </c>
      <c r="N60" s="24" t="str">
        <f t="shared" si="8"/>
        <v>module:StudySem_BIFK_EnAn , module:StudySem_BACS_EnAn .</v>
      </c>
      <c r="O60" s="18" t="s">
        <v>901</v>
      </c>
      <c r="P60" t="str">
        <f t="shared" si="9"/>
        <v xml:space="preserve"> module:StudySem_BIFK_EnAn a schema:PropertyValue ; schema:name "Studiensemester EnAn im Studiengang BIFK" ; schema:value "5" . module:StudySem_BACS_EnAn a schema:PropertyValue ; schema:name "Studiensemester EnAn im Studiengang BACS" ; schema:value "5" .</v>
      </c>
      <c r="Q60" t="s">
        <v>895</v>
      </c>
      <c r="R60" t="str">
        <f t="shared" si="10"/>
        <v>module:EnAn module:progrSpecProp_StudySem module:StudySem_EnAn . module:StudySem_EnAn a schema:PropertyValue ; schema:identifier "StudySemester" ; schema:name "Studiensemester EnAn" ; schema:valueReference module:StudySem_BIFK_EnAn , module:StudySem_BACS_EnAn . module:StudySem_BIFK_EnAn a schema:PropertyValue ; schema:name "Studiensemester EnAn im Studiengang BIFK" ; schema:value "5" . module:StudySem_BACS_EnAn a schema:PropertyValue ; schema:name "Studiensemester EnAn im Studiengang BACS" ; schema:value "5" .</v>
      </c>
    </row>
    <row r="61" spans="1:18" x14ac:dyDescent="0.35">
      <c r="A61" s="11" t="str">
        <f t="shared" si="0"/>
        <v>module:GeMa</v>
      </c>
      <c r="B61" s="4" t="s">
        <v>137</v>
      </c>
      <c r="C61" s="25" t="s">
        <v>725</v>
      </c>
      <c r="D61" s="28" t="str">
        <f t="shared" si="1"/>
        <v xml:space="preserve">module:GeMa module:progrSpecProp_StudySem module:StudySem_GeMa . module:StudySem_GeMa a schema:PropertyValue ; schema:identifier "StudySemester" ; schema:name "Studiensemester GeMa" ; schema:valueReference </v>
      </c>
      <c r="E61" s="18" t="s">
        <v>699</v>
      </c>
      <c r="F61" s="16" t="str">
        <f t="shared" si="2"/>
        <v xml:space="preserve">module:StudySem_BIFK_GeMa </v>
      </c>
      <c r="G61" s="16" t="str">
        <f t="shared" si="3"/>
        <v xml:space="preserve"> module:StudySem_BIFK_GeMa a schema:PropertyValue ; schema:name "Studiensemester GeMa im Studiengang BIFK" ; schema:value "5" .</v>
      </c>
      <c r="H61" t="s">
        <v>700</v>
      </c>
      <c r="I61" s="16" t="str">
        <f t="shared" si="4"/>
        <v xml:space="preserve">, module:StudySem_BACS_GeMa </v>
      </c>
      <c r="J61" s="16" t="str">
        <f t="shared" si="5"/>
        <v xml:space="preserve"> module:StudySem_BACS_GeMa a schema:PropertyValue ; schema:name "Studiensemester GeMa im Studiengang BACS" ; schema:value "5" .</v>
      </c>
      <c r="L61" s="16" t="str">
        <f t="shared" si="6"/>
        <v>.</v>
      </c>
      <c r="M61" s="16" t="str">
        <f t="shared" si="7"/>
        <v/>
      </c>
      <c r="N61" s="24" t="str">
        <f t="shared" si="8"/>
        <v>module:StudySem_BIFK_GeMa , module:StudySem_BACS_GeMa .</v>
      </c>
      <c r="O61" s="18" t="s">
        <v>901</v>
      </c>
      <c r="P61" t="str">
        <f t="shared" si="9"/>
        <v xml:space="preserve"> module:StudySem_BIFK_GeMa a schema:PropertyValue ; schema:name "Studiensemester GeMa im Studiengang BIFK" ; schema:value "5" . module:StudySem_BACS_GeMa a schema:PropertyValue ; schema:name "Studiensemester GeMa im Studiengang BACS" ; schema:value "5" .</v>
      </c>
      <c r="Q61" t="s">
        <v>895</v>
      </c>
      <c r="R61" t="str">
        <f t="shared" si="10"/>
        <v>module:GeMa module:progrSpecProp_StudySem module:StudySem_GeMa . module:StudySem_GeMa a schema:PropertyValue ; schema:identifier "StudySemester" ; schema:name "Studiensemester GeMa" ; schema:valueReference module:StudySem_BIFK_GeMa , module:StudySem_BACS_GeMa . module:StudySem_BIFK_GeMa a schema:PropertyValue ; schema:name "Studiensemester GeMa im Studiengang BIFK" ; schema:value "5" . module:StudySem_BACS_GeMa a schema:PropertyValue ; schema:name "Studiensemester GeMa im Studiengang BACS" ; schema:value "5" .</v>
      </c>
    </row>
    <row r="62" spans="1:18" x14ac:dyDescent="0.35">
      <c r="A62" s="11" t="str">
        <f t="shared" si="0"/>
        <v>module:MePs</v>
      </c>
      <c r="B62" s="4" t="s">
        <v>129</v>
      </c>
      <c r="C62" s="25" t="s">
        <v>725</v>
      </c>
      <c r="D62" s="28" t="str">
        <f t="shared" si="1"/>
        <v xml:space="preserve">module:MePs module:progrSpecProp_StudySem module:StudySem_MePs . module:StudySem_MePs a schema:PropertyValue ; schema:identifier "StudySemester" ; schema:name "Studiensemester MePs" ; schema:valueReference </v>
      </c>
      <c r="E62" s="18" t="s">
        <v>699</v>
      </c>
      <c r="F62" s="16" t="str">
        <f t="shared" si="2"/>
        <v xml:space="preserve">module:StudySem_BIFK_MePs </v>
      </c>
      <c r="G62" s="16" t="str">
        <f t="shared" si="3"/>
        <v xml:space="preserve"> module:StudySem_BIFK_MePs a schema:PropertyValue ; schema:name "Studiensemester MePs im Studiengang BIFK" ; schema:value "5" .</v>
      </c>
      <c r="H62" t="s">
        <v>700</v>
      </c>
      <c r="I62" s="16" t="str">
        <f t="shared" si="4"/>
        <v xml:space="preserve">, module:StudySem_BACS_MePs </v>
      </c>
      <c r="J62" s="16" t="str">
        <f t="shared" si="5"/>
        <v xml:space="preserve"> module:StudySem_BACS_MePs a schema:PropertyValue ; schema:name "Studiensemester MePs im Studiengang BACS" ; schema:value "5" .</v>
      </c>
      <c r="L62" s="16" t="str">
        <f t="shared" si="6"/>
        <v>.</v>
      </c>
      <c r="M62" s="16" t="str">
        <f t="shared" si="7"/>
        <v/>
      </c>
      <c r="N62" s="24" t="str">
        <f t="shared" si="8"/>
        <v>module:StudySem_BIFK_MePs , module:StudySem_BACS_MePs .</v>
      </c>
      <c r="O62" s="18" t="s">
        <v>901</v>
      </c>
      <c r="P62" t="str">
        <f t="shared" si="9"/>
        <v xml:space="preserve"> module:StudySem_BIFK_MePs a schema:PropertyValue ; schema:name "Studiensemester MePs im Studiengang BIFK" ; schema:value "5" . module:StudySem_BACS_MePs a schema:PropertyValue ; schema:name "Studiensemester MePs im Studiengang BACS" ; schema:value "5" .</v>
      </c>
      <c r="Q62" t="s">
        <v>895</v>
      </c>
      <c r="R62" t="str">
        <f t="shared" si="10"/>
        <v>module:MePs module:progrSpecProp_StudySem module:StudySem_MePs . module:StudySem_MePs a schema:PropertyValue ; schema:identifier "StudySemester" ; schema:name "Studiensemester MePs" ; schema:valueReference module:StudySem_BIFK_MePs , module:StudySem_BACS_MePs . module:StudySem_BIFK_MePs a schema:PropertyValue ; schema:name "Studiensemester MePs im Studiengang BIFK" ; schema:value "5" . module:StudySem_BACS_MePs a schema:PropertyValue ; schema:name "Studiensemester MePs im Studiengang BACS" ; schema:value "5" .</v>
      </c>
    </row>
    <row r="63" spans="1:18" x14ac:dyDescent="0.35">
      <c r="A63" s="11" t="str">
        <f t="shared" si="0"/>
        <v>module:MTAu</v>
      </c>
      <c r="B63" s="4" t="s">
        <v>117</v>
      </c>
      <c r="C63" s="25" t="s">
        <v>725</v>
      </c>
      <c r="D63" s="28" t="str">
        <f t="shared" si="1"/>
        <v xml:space="preserve">module:MTAu module:progrSpecProp_StudySem module:StudySem_MTAu . module:StudySem_MTAu a schema:PropertyValue ; schema:identifier "StudySemester" ; schema:name "Studiensemester MTAu" ; schema:valueReference </v>
      </c>
      <c r="E63" s="18" t="s">
        <v>699</v>
      </c>
      <c r="F63" s="16" t="str">
        <f t="shared" si="2"/>
        <v xml:space="preserve">module:StudySem_BIFK_MTAu </v>
      </c>
      <c r="G63" s="16" t="str">
        <f t="shared" si="3"/>
        <v xml:space="preserve"> module:StudySem_BIFK_MTAu a schema:PropertyValue ; schema:name "Studiensemester MTAu im Studiengang BIFK" ; schema:value "5" .</v>
      </c>
      <c r="H63" t="s">
        <v>700</v>
      </c>
      <c r="I63" s="16" t="str">
        <f t="shared" si="4"/>
        <v xml:space="preserve">, module:StudySem_BACS_MTAu </v>
      </c>
      <c r="J63" s="16" t="str">
        <f t="shared" si="5"/>
        <v xml:space="preserve"> module:StudySem_BACS_MTAu a schema:PropertyValue ; schema:name "Studiensemester MTAu im Studiengang BACS" ; schema:value "5" .</v>
      </c>
      <c r="L63" s="16" t="str">
        <f t="shared" si="6"/>
        <v>.</v>
      </c>
      <c r="M63" s="16" t="str">
        <f t="shared" si="7"/>
        <v/>
      </c>
      <c r="N63" s="24" t="str">
        <f t="shared" si="8"/>
        <v>module:StudySem_BIFK_MTAu , module:StudySem_BACS_MTAu .</v>
      </c>
      <c r="O63" s="18" t="s">
        <v>901</v>
      </c>
      <c r="P63" t="str">
        <f t="shared" si="9"/>
        <v xml:space="preserve"> module:StudySem_BIFK_MTAu a schema:PropertyValue ; schema:name "Studiensemester MTAu im Studiengang BIFK" ; schema:value "5" . module:StudySem_BACS_MTAu a schema:PropertyValue ; schema:name "Studiensemester MTAu im Studiengang BACS" ; schema:value "5" .</v>
      </c>
      <c r="Q63" t="s">
        <v>895</v>
      </c>
      <c r="R63" t="str">
        <f t="shared" si="10"/>
        <v>module:MTAu module:progrSpecProp_StudySem module:StudySem_MTAu . module:StudySem_MTAu a schema:PropertyValue ; schema:identifier "StudySemester" ; schema:name "Studiensemester MTAu" ; schema:valueReference module:StudySem_BIFK_MTAu , module:StudySem_BACS_MTAu . module:StudySem_BIFK_MTAu a schema:PropertyValue ; schema:name "Studiensemester MTAu im Studiengang BIFK" ; schema:value "5" . module:StudySem_BACS_MTAu a schema:PropertyValue ; schema:name "Studiensemester MTAu im Studiengang BACS" ; schema:value "5" .</v>
      </c>
    </row>
    <row r="64" spans="1:18" x14ac:dyDescent="0.35">
      <c r="A64" s="11" t="str">
        <f t="shared" si="0"/>
        <v>module:MMPr</v>
      </c>
      <c r="B64" s="4" t="s">
        <v>109</v>
      </c>
      <c r="C64" s="25" t="s">
        <v>725</v>
      </c>
      <c r="D64" s="28" t="str">
        <f t="shared" si="1"/>
        <v xml:space="preserve">module:MMPr module:progrSpecProp_StudySem module:StudySem_MMPr . module:StudySem_MMPr a schema:PropertyValue ; schema:identifier "StudySemester" ; schema:name "Studiensemester MMPr" ; schema:valueReference </v>
      </c>
      <c r="E64" s="18" t="s">
        <v>699</v>
      </c>
      <c r="F64" s="16" t="str">
        <f t="shared" si="2"/>
        <v xml:space="preserve">module:StudySem_BIFK_MMPr </v>
      </c>
      <c r="G64" s="16" t="str">
        <f t="shared" si="3"/>
        <v xml:space="preserve"> module:StudySem_BIFK_MMPr a schema:PropertyValue ; schema:name "Studiensemester MMPr im Studiengang BIFK" ; schema:value "5" .</v>
      </c>
      <c r="H64" t="s">
        <v>700</v>
      </c>
      <c r="I64" s="16" t="str">
        <f t="shared" si="4"/>
        <v xml:space="preserve">, module:StudySem_BACS_MMPr </v>
      </c>
      <c r="J64" s="16" t="str">
        <f t="shared" si="5"/>
        <v xml:space="preserve"> module:StudySem_BACS_MMPr a schema:PropertyValue ; schema:name "Studiensemester MMPr im Studiengang BACS" ; schema:value "5" .</v>
      </c>
      <c r="L64" s="16" t="str">
        <f t="shared" si="6"/>
        <v>.</v>
      </c>
      <c r="M64" s="16" t="str">
        <f t="shared" si="7"/>
        <v/>
      </c>
      <c r="N64" s="24" t="str">
        <f t="shared" si="8"/>
        <v>module:StudySem_BIFK_MMPr , module:StudySem_BACS_MMPr .</v>
      </c>
      <c r="O64" s="18" t="s">
        <v>901</v>
      </c>
      <c r="P64" t="str">
        <f t="shared" si="9"/>
        <v xml:space="preserve"> module:StudySem_BIFK_MMPr a schema:PropertyValue ; schema:name "Studiensemester MMPr im Studiengang BIFK" ; schema:value "5" . module:StudySem_BACS_MMPr a schema:PropertyValue ; schema:name "Studiensemester MMPr im Studiengang BACS" ; schema:value "5" .</v>
      </c>
      <c r="Q64" t="s">
        <v>895</v>
      </c>
      <c r="R64" t="str">
        <f t="shared" si="10"/>
        <v>module:MMPr module:progrSpecProp_StudySem module:StudySem_MMPr . module:StudySem_MMPr a schema:PropertyValue ; schema:identifier "StudySemester" ; schema:name "Studiensemester MMPr" ; schema:valueReference module:StudySem_BIFK_MMPr , module:StudySem_BACS_MMPr . module:StudySem_BIFK_MMPr a schema:PropertyValue ; schema:name "Studiensemester MMPr im Studiengang BIFK" ; schema:value "5" . module:StudySem_BACS_MMPr a schema:PropertyValue ; schema:name "Studiensemester MMPr im Studiengang BACS" ; schema:value "5" .</v>
      </c>
    </row>
    <row r="65" spans="1:18" x14ac:dyDescent="0.35">
      <c r="A65" s="11" t="str">
        <f t="shared" si="0"/>
        <v>module:SWQu</v>
      </c>
      <c r="B65" s="4" t="s">
        <v>100</v>
      </c>
      <c r="C65" s="25" t="s">
        <v>725</v>
      </c>
      <c r="D65" s="28" t="str">
        <f t="shared" si="1"/>
        <v xml:space="preserve">module:SWQu module:progrSpecProp_StudySem module:StudySem_SWQu . module:StudySem_SWQu a schema:PropertyValue ; schema:identifier "StudySemester" ; schema:name "Studiensemester SWQu" ; schema:valueReference </v>
      </c>
      <c r="E65" s="18" t="s">
        <v>699</v>
      </c>
      <c r="F65" s="16" t="str">
        <f t="shared" si="2"/>
        <v xml:space="preserve">module:StudySem_BIFK_SWQu </v>
      </c>
      <c r="G65" s="16" t="str">
        <f t="shared" si="3"/>
        <v xml:space="preserve"> module:StudySem_BIFK_SWQu a schema:PropertyValue ; schema:name "Studiensemester SWQu im Studiengang BIFK" ; schema:value "5" .</v>
      </c>
      <c r="H65" t="s">
        <v>700</v>
      </c>
      <c r="I65" s="16" t="str">
        <f t="shared" si="4"/>
        <v xml:space="preserve">, module:StudySem_BACS_SWQu </v>
      </c>
      <c r="J65" s="16" t="str">
        <f t="shared" si="5"/>
        <v xml:space="preserve"> module:StudySem_BACS_SWQu a schema:PropertyValue ; schema:name "Studiensemester SWQu im Studiengang BACS" ; schema:value "5" .</v>
      </c>
      <c r="K65" t="s">
        <v>701</v>
      </c>
      <c r="L65" s="16" t="str">
        <f t="shared" si="6"/>
        <v>, module:StudySem_BMZK_SWQu .</v>
      </c>
      <c r="M65" s="16" t="str">
        <f t="shared" si="7"/>
        <v xml:space="preserve"> module:StudySem_BMZK_SWQu a schema:PropertyValue ; schema:name "Studiensemester SWQu im Studiengang BMZK" ; schema:value "5" .</v>
      </c>
      <c r="N65" s="24" t="str">
        <f t="shared" si="8"/>
        <v>module:StudySem_BIFK_SWQu , module:StudySem_BACS_SWQu , module:StudySem_BMZK_SWQu .</v>
      </c>
      <c r="O65" s="18" t="s">
        <v>901</v>
      </c>
      <c r="P65" t="str">
        <f t="shared" si="9"/>
        <v xml:space="preserve"> module:StudySem_BIFK_SWQu a schema:PropertyValue ; schema:name "Studiensemester SWQu im Studiengang BIFK" ; schema:value "5" . module:StudySem_BACS_SWQu a schema:PropertyValue ; schema:name "Studiensemester SWQu im Studiengang BACS" ; schema:value "5" . module:StudySem_BMZK_SWQu a schema:PropertyValue ; schema:name "Studiensemester SWQu im Studiengang BMZK" ; schema:value "5" .</v>
      </c>
      <c r="Q65" t="s">
        <v>895</v>
      </c>
      <c r="R65" t="str">
        <f t="shared" si="10"/>
        <v>module:SWQu module:progrSpecProp_StudySem module:StudySem_SWQu . module:StudySem_SWQu a schema:PropertyValue ; schema:identifier "StudySemester" ; schema:name "Studiensemester SWQu" ; schema:valueReference module:StudySem_BIFK_SWQu , module:StudySem_BACS_SWQu , module:StudySem_BMZK_SWQu . module:StudySem_BIFK_SWQu a schema:PropertyValue ; schema:name "Studiensemester SWQu im Studiengang BIFK" ; schema:value "5" . module:StudySem_BACS_SWQu a schema:PropertyValue ; schema:name "Studiensemester SWQu im Studiengang BACS" ; schema:value "5" . module:StudySem_BMZK_SWQu a schema:PropertyValue ; schema:name "Studiensemester SWQu im Studiengang BMZK" ; schema:value "5" .</v>
      </c>
    </row>
    <row r="66" spans="1:18" x14ac:dyDescent="0.35">
      <c r="A66" s="11" t="str">
        <f t="shared" si="0"/>
        <v>module:SyEn</v>
      </c>
      <c r="B66" s="4" t="s">
        <v>90</v>
      </c>
      <c r="C66" s="25" t="s">
        <v>725</v>
      </c>
      <c r="D66" s="28" t="str">
        <f t="shared" si="1"/>
        <v xml:space="preserve">module:SyEn module:progrSpecProp_StudySem module:StudySem_SyEn . module:StudySem_SyEn a schema:PropertyValue ; schema:identifier "StudySemester" ; schema:name "Studiensemester SyEn" ; schema:valueReference </v>
      </c>
      <c r="E66" s="18" t="s">
        <v>699</v>
      </c>
      <c r="F66" s="16" t="str">
        <f t="shared" si="2"/>
        <v xml:space="preserve">module:StudySem_BIFK_SyEn </v>
      </c>
      <c r="G66" s="16" t="str">
        <f t="shared" si="3"/>
        <v xml:space="preserve"> module:StudySem_BIFK_SyEn a schema:PropertyValue ; schema:name "Studiensemester SyEn im Studiengang BIFK" ; schema:value "5" .</v>
      </c>
      <c r="H66" t="s">
        <v>700</v>
      </c>
      <c r="I66" s="16" t="str">
        <f t="shared" si="4"/>
        <v xml:space="preserve">, module:StudySem_BACS_SyEn </v>
      </c>
      <c r="J66" s="16" t="str">
        <f t="shared" si="5"/>
        <v xml:space="preserve"> module:StudySem_BACS_SyEn a schema:PropertyValue ; schema:name "Studiensemester SyEn im Studiengang BACS" ; schema:value "5" .</v>
      </c>
      <c r="L66" s="16" t="str">
        <f t="shared" si="6"/>
        <v>.</v>
      </c>
      <c r="M66" s="16" t="str">
        <f t="shared" si="7"/>
        <v/>
      </c>
      <c r="N66" s="24" t="str">
        <f t="shared" si="8"/>
        <v>module:StudySem_BIFK_SyEn , module:StudySem_BACS_SyEn .</v>
      </c>
      <c r="O66" s="18" t="s">
        <v>901</v>
      </c>
      <c r="P66" t="str">
        <f t="shared" si="9"/>
        <v xml:space="preserve"> module:StudySem_BIFK_SyEn a schema:PropertyValue ; schema:name "Studiensemester SyEn im Studiengang BIFK" ; schema:value "5" . module:StudySem_BACS_SyEn a schema:PropertyValue ; schema:name "Studiensemester SyEn im Studiengang BACS" ; schema:value "5" .</v>
      </c>
      <c r="Q66" t="s">
        <v>895</v>
      </c>
      <c r="R66" t="str">
        <f t="shared" si="10"/>
        <v>module:SyEn module:progrSpecProp_StudySem module:StudySem_SyEn . module:StudySem_SyEn a schema:PropertyValue ; schema:identifier "StudySemester" ; schema:name "Studiensemester SyEn" ; schema:valueReference module:StudySem_BIFK_SyEn , module:StudySem_BACS_SyEn . module:StudySem_BIFK_SyEn a schema:PropertyValue ; schema:name "Studiensemester SyEn im Studiengang BIFK" ; schema:value "5" . module:StudySem_BACS_SyEn a schema:PropertyValue ; schema:name "Studiensemester SyEn im Studiengang BACS" ; schema:value "5" .</v>
      </c>
    </row>
    <row r="67" spans="1:18" x14ac:dyDescent="0.35">
      <c r="A67" s="11" t="str">
        <f t="shared" ref="A67:A73" si="11">_xlfn.CONCAT("module:",B67)</f>
        <v>module:WBSM</v>
      </c>
      <c r="B67" s="4" t="s">
        <v>78</v>
      </c>
      <c r="C67" s="25" t="s">
        <v>725</v>
      </c>
      <c r="D67" s="28" t="str">
        <f t="shared" ref="D67:D73" si="12">_xlfn.CONCAT(A67," module:progrSpecProp_StudySem module:StudySem_",B67," . ","module:StudySem_",B67," a schema:PropertyValue ; schema:identifier ",C67,"StudySemester",C67," ; schema:name ",C67,"Studiensemester ",B67,C67," ; schema:valueReference ")</f>
        <v xml:space="preserve">module:WBSM module:progrSpecProp_StudySem module:StudySem_WBSM . module:StudySem_WBSM a schema:PropertyValue ; schema:identifier "StudySemester" ; schema:name "Studiensemester WBSM" ; schema:valueReference </v>
      </c>
      <c r="E67" s="18" t="s">
        <v>699</v>
      </c>
      <c r="F67" s="16" t="str">
        <f t="shared" ref="F67:F73" si="13">_xlfn.CONCAT("module:StudySem_",E67,"_",B67," ")</f>
        <v xml:space="preserve">module:StudySem_BIFK_WBSM </v>
      </c>
      <c r="G67" s="16" t="str">
        <f t="shared" ref="G67:G73" si="14">_xlfn.CONCAT(" module:StudySem_",E67,"_",$B67," a schema:PropertyValue ; schema:name ",$C67,"Studiensemester ",$B67," im Studiengang ",E67,$C67," ; schema:value ",$C67,$O67,$C67," .")</f>
        <v xml:space="preserve"> module:StudySem_BIFK_WBSM a schema:PropertyValue ; schema:name "Studiensemester WBSM im Studiengang BIFK" ; schema:value "5" .</v>
      </c>
      <c r="H67" t="s">
        <v>701</v>
      </c>
      <c r="I67" s="16" t="str">
        <f t="shared" ref="I67:I73" si="15">IF(H67="",".",_xlfn.CONCAT(", module:StudySem_",H67,"_",$B67," "))</f>
        <v xml:space="preserve">, module:StudySem_BMZK_WBSM </v>
      </c>
      <c r="J67" s="16" t="str">
        <f t="shared" ref="J67:J73" si="16">IF(H67&lt;&gt;"",_xlfn.CONCAT(" module:StudySem_",H67,"_",$B67," a schema:PropertyValue ; schema:name ",$C67,"Studiensemester ",$B67," im Studiengang ",H67,$C67," ; schema:value ",$C67,$O67,$C67," ."),"")</f>
        <v xml:space="preserve"> module:StudySem_BMZK_WBSM a schema:PropertyValue ; schema:name "Studiensemester WBSM im Studiengang BMZK" ; schema:value "5" .</v>
      </c>
      <c r="L67" s="16" t="str">
        <f t="shared" ref="L67:L73" si="17">IF(H67="","",IF(K67="",".",_xlfn.CONCAT(", module:StudySem_",K67,"_",$B67," .")))</f>
        <v>.</v>
      </c>
      <c r="M67" s="16" t="str">
        <f t="shared" ref="M67:M73" si="18">IF(K67&lt;&gt;"",_xlfn.CONCAT(" module:StudySem_",K67,"_",$B67," a schema:PropertyValue ; schema:name ",$C67,"Studiensemester ",$B67," im Studiengang ",K67,$C67," ; schema:value ",$C67,$O67,$C67," ."),"")</f>
        <v/>
      </c>
      <c r="N67" s="24" t="str">
        <f t="shared" ref="N67:N73" si="19">_xlfn.CONCAT(F67,I67,L67)</f>
        <v>module:StudySem_BIFK_WBSM , module:StudySem_BMZK_WBSM .</v>
      </c>
      <c r="O67" s="18" t="s">
        <v>901</v>
      </c>
      <c r="P67" t="str">
        <f t="shared" ref="P67:P73" si="20">_xlfn.CONCAT(G67,J67,M67)</f>
        <v xml:space="preserve"> module:StudySem_BIFK_WBSM a schema:PropertyValue ; schema:name "Studiensemester WBSM im Studiengang BIFK" ; schema:value "5" . module:StudySem_BMZK_WBSM a schema:PropertyValue ; schema:name "Studiensemester WBSM im Studiengang BMZK" ; schema:value "5" .</v>
      </c>
      <c r="Q67" t="s">
        <v>895</v>
      </c>
      <c r="R67" t="str">
        <f t="shared" ref="R67:R73" si="21">_xlfn.CONCAT(D67,N67,P67)</f>
        <v>module:WBSM module:progrSpecProp_StudySem module:StudySem_WBSM . module:StudySem_WBSM a schema:PropertyValue ; schema:identifier "StudySemester" ; schema:name "Studiensemester WBSM" ; schema:valueReference module:StudySem_BIFK_WBSM , module:StudySem_BMZK_WBSM . module:StudySem_BIFK_WBSM a schema:PropertyValue ; schema:name "Studiensemester WBSM im Studiengang BIFK" ; schema:value "5" . module:StudySem_BMZK_WBSM a schema:PropertyValue ; schema:name "Studiensemester WBSM im Studiengang BMZK" ; schema:value "5" .</v>
      </c>
    </row>
    <row r="68" spans="1:18" x14ac:dyDescent="0.35">
      <c r="A68" s="11" t="str">
        <f t="shared" si="11"/>
        <v>module:SG1B</v>
      </c>
      <c r="B68" s="4" t="s">
        <v>68</v>
      </c>
      <c r="C68" s="25" t="s">
        <v>725</v>
      </c>
      <c r="D68" s="28" t="str">
        <f t="shared" si="12"/>
        <v xml:space="preserve">module:SG1B module:progrSpecProp_StudySem module:StudySem_SG1B . module:StudySem_SG1B a schema:PropertyValue ; schema:identifier "StudySemester" ; schema:name "Studiensemester SG1B" ; schema:valueReference </v>
      </c>
      <c r="E68" s="18" t="s">
        <v>699</v>
      </c>
      <c r="F68" s="16" t="str">
        <f t="shared" si="13"/>
        <v xml:space="preserve">module:StudySem_BIFK_SG1B </v>
      </c>
      <c r="G68" s="16" t="str">
        <f t="shared" si="14"/>
        <v xml:space="preserve"> module:StudySem_BIFK_SG1B a schema:PropertyValue ; schema:name "Studiensemester SG1B im Studiengang BIFK" ; schema:value "5" .</v>
      </c>
      <c r="H68" t="s">
        <v>700</v>
      </c>
      <c r="I68" s="16" t="str">
        <f t="shared" si="15"/>
        <v xml:space="preserve">, module:StudySem_BACS_SG1B </v>
      </c>
      <c r="J68" s="16" t="str">
        <f t="shared" si="16"/>
        <v xml:space="preserve"> module:StudySem_BACS_SG1B a schema:PropertyValue ; schema:name "Studiensemester SG1B im Studiengang BACS" ; schema:value "5" .</v>
      </c>
      <c r="L68" s="16" t="str">
        <f t="shared" si="17"/>
        <v>.</v>
      </c>
      <c r="M68" s="16" t="str">
        <f t="shared" si="18"/>
        <v/>
      </c>
      <c r="N68" s="24" t="str">
        <f t="shared" si="19"/>
        <v>module:StudySem_BIFK_SG1B , module:StudySem_BACS_SG1B .</v>
      </c>
      <c r="O68" s="18">
        <v>5</v>
      </c>
      <c r="P68" t="str">
        <f t="shared" si="20"/>
        <v xml:space="preserve"> module:StudySem_BIFK_SG1B a schema:PropertyValue ; schema:name "Studiensemester SG1B im Studiengang BIFK" ; schema:value "5" . module:StudySem_BACS_SG1B a schema:PropertyValue ; schema:name "Studiensemester SG1B im Studiengang BACS" ; schema:value "5" .</v>
      </c>
      <c r="Q68" t="s">
        <v>895</v>
      </c>
      <c r="R68" t="str">
        <f t="shared" si="21"/>
        <v>module:SG1B module:progrSpecProp_StudySem module:StudySem_SG1B . module:StudySem_SG1B a schema:PropertyValue ; schema:identifier "StudySemester" ; schema:name "Studiensemester SG1B" ; schema:valueReference module:StudySem_BIFK_SG1B , module:StudySem_BACS_SG1B . module:StudySem_BIFK_SG1B a schema:PropertyValue ; schema:name "Studiensemester SG1B im Studiengang BIFK" ; schema:value "5" . module:StudySem_BACS_SG1B a schema:PropertyValue ; schema:name "Studiensemester SG1B im Studiengang BACS" ; schema:value "5" .</v>
      </c>
    </row>
    <row r="69" spans="1:18" x14ac:dyDescent="0.35">
      <c r="A69" s="11" t="str">
        <f t="shared" si="11"/>
        <v>module:SG2I</v>
      </c>
      <c r="B69" s="4" t="s">
        <v>56</v>
      </c>
      <c r="C69" s="25" t="s">
        <v>725</v>
      </c>
      <c r="D69" s="28" t="str">
        <f t="shared" si="12"/>
        <v xml:space="preserve">module:SG2I module:progrSpecProp_StudySem module:StudySem_SG2I . module:StudySem_SG2I a schema:PropertyValue ; schema:identifier "StudySemester" ; schema:name "Studiensemester SG2I" ; schema:valueReference </v>
      </c>
      <c r="E69" s="18" t="s">
        <v>699</v>
      </c>
      <c r="F69" s="16" t="str">
        <f t="shared" si="13"/>
        <v xml:space="preserve">module:StudySem_BIFK_SG2I </v>
      </c>
      <c r="G69" s="16" t="str">
        <f t="shared" si="14"/>
        <v xml:space="preserve"> module:StudySem_BIFK_SG2I a schema:PropertyValue ; schema:name "Studiensemester SG2I im Studiengang BIFK" ; schema:value "5" .</v>
      </c>
      <c r="H69" t="s">
        <v>700</v>
      </c>
      <c r="I69" s="16" t="str">
        <f t="shared" si="15"/>
        <v xml:space="preserve">, module:StudySem_BACS_SG2I </v>
      </c>
      <c r="J69" s="16" t="str">
        <f t="shared" si="16"/>
        <v xml:space="preserve"> module:StudySem_BACS_SG2I a schema:PropertyValue ; schema:name "Studiensemester SG2I im Studiengang BACS" ; schema:value "5" .</v>
      </c>
      <c r="L69" s="16" t="str">
        <f t="shared" si="17"/>
        <v>.</v>
      </c>
      <c r="M69" s="16" t="str">
        <f t="shared" si="18"/>
        <v/>
      </c>
      <c r="N69" s="24" t="str">
        <f t="shared" si="19"/>
        <v>module:StudySem_BIFK_SG2I , module:StudySem_BACS_SG2I .</v>
      </c>
      <c r="O69" s="18">
        <v>5</v>
      </c>
      <c r="P69" t="str">
        <f t="shared" si="20"/>
        <v xml:space="preserve"> module:StudySem_BIFK_SG2I a schema:PropertyValue ; schema:name "Studiensemester SG2I im Studiengang BIFK" ; schema:value "5" . module:StudySem_BACS_SG2I a schema:PropertyValue ; schema:name "Studiensemester SG2I im Studiengang BACS" ; schema:value "5" .</v>
      </c>
      <c r="Q69" t="s">
        <v>895</v>
      </c>
      <c r="R69" t="str">
        <f t="shared" si="21"/>
        <v>module:SG2I module:progrSpecProp_StudySem module:StudySem_SG2I . module:StudySem_SG2I a schema:PropertyValue ; schema:identifier "StudySemester" ; schema:name "Studiensemester SG2I" ; schema:valueReference module:StudySem_BIFK_SG2I , module:StudySem_BACS_SG2I . module:StudySem_BIFK_SG2I a schema:PropertyValue ; schema:name "Studiensemester SG2I im Studiengang BIFK" ; schema:value "5" . module:StudySem_BACS_SG2I a schema:PropertyValue ; schema:name "Studiensemester SG2I im Studiengang BACS" ; schema:value "5" .</v>
      </c>
    </row>
    <row r="70" spans="1:18" x14ac:dyDescent="0.35">
      <c r="A70" s="11" t="str">
        <f t="shared" si="11"/>
        <v>module:SG2R</v>
      </c>
      <c r="B70" s="4" t="s">
        <v>47</v>
      </c>
      <c r="C70" s="25" t="s">
        <v>725</v>
      </c>
      <c r="D70" s="28" t="str">
        <f t="shared" si="12"/>
        <v xml:space="preserve">module:SG2R module:progrSpecProp_StudySem module:StudySem_SG2R . module:StudySem_SG2R a schema:PropertyValue ; schema:identifier "StudySemester" ; schema:name "Studiensemester SG2R" ; schema:valueReference </v>
      </c>
      <c r="E70" s="18" t="s">
        <v>699</v>
      </c>
      <c r="F70" s="16" t="str">
        <f t="shared" si="13"/>
        <v xml:space="preserve">module:StudySem_BIFK_SG2R </v>
      </c>
      <c r="G70" s="16" t="str">
        <f t="shared" si="14"/>
        <v xml:space="preserve"> module:StudySem_BIFK_SG2R a schema:PropertyValue ; schema:name "Studiensemester SG2R im Studiengang BIFK" ; schema:value "4" .</v>
      </c>
      <c r="H70" t="s">
        <v>700</v>
      </c>
      <c r="I70" s="16" t="str">
        <f t="shared" si="15"/>
        <v xml:space="preserve">, module:StudySem_BACS_SG2R </v>
      </c>
      <c r="J70" s="16" t="str">
        <f t="shared" si="16"/>
        <v xml:space="preserve"> module:StudySem_BACS_SG2R a schema:PropertyValue ; schema:name "Studiensemester SG2R im Studiengang BACS" ; schema:value "4" .</v>
      </c>
      <c r="L70" s="16" t="str">
        <f t="shared" si="17"/>
        <v>.</v>
      </c>
      <c r="M70" s="16" t="str">
        <f t="shared" si="18"/>
        <v/>
      </c>
      <c r="N70" s="24" t="str">
        <f t="shared" si="19"/>
        <v>module:StudySem_BIFK_SG2R , module:StudySem_BACS_SG2R .</v>
      </c>
      <c r="O70" s="18" t="s">
        <v>900</v>
      </c>
      <c r="P70" t="str">
        <f t="shared" si="20"/>
        <v xml:space="preserve"> module:StudySem_BIFK_SG2R a schema:PropertyValue ; schema:name "Studiensemester SG2R im Studiengang BIFK" ; schema:value "4" . module:StudySem_BACS_SG2R a schema:PropertyValue ; schema:name "Studiensemester SG2R im Studiengang BACS" ; schema:value "4" .</v>
      </c>
      <c r="Q70" t="s">
        <v>895</v>
      </c>
      <c r="R70" t="str">
        <f t="shared" si="21"/>
        <v>module:SG2R module:progrSpecProp_StudySem module:StudySem_SG2R . module:StudySem_SG2R a schema:PropertyValue ; schema:identifier "StudySemester" ; schema:name "Studiensemester SG2R" ; schema:valueReference module:StudySem_BIFK_SG2R , module:StudySem_BACS_SG2R . module:StudySem_BIFK_SG2R a schema:PropertyValue ; schema:name "Studiensemester SG2R im Studiengang BIFK" ; schema:value "4" . module:StudySem_BACS_SG2R a schema:PropertyValue ; schema:name "Studiensemester SG2R im Studiengang BACS" ; schema:value "4" .</v>
      </c>
    </row>
    <row r="71" spans="1:18" x14ac:dyDescent="0.35">
      <c r="A71" s="11" t="str">
        <f t="shared" si="11"/>
        <v>module:BPPr</v>
      </c>
      <c r="B71" s="4" t="s">
        <v>35</v>
      </c>
      <c r="C71" s="25" t="s">
        <v>725</v>
      </c>
      <c r="D71" s="28" t="str">
        <f t="shared" si="12"/>
        <v xml:space="preserve">module:BPPr module:progrSpecProp_StudySem module:StudySem_BPPr . module:StudySem_BPPr a schema:PropertyValue ; schema:identifier "StudySemester" ; schema:name "Studiensemester BPPr" ; schema:valueReference </v>
      </c>
      <c r="E71" s="18" t="s">
        <v>699</v>
      </c>
      <c r="F71" s="16" t="str">
        <f t="shared" si="13"/>
        <v xml:space="preserve">module:StudySem_BIFK_BPPr </v>
      </c>
      <c r="G71" s="16" t="str">
        <f t="shared" si="14"/>
        <v xml:space="preserve"> module:StudySem_BIFK_BPPr a schema:PropertyValue ; schema:name "Studiensemester BPPr im Studiengang BIFK" ; schema:value "6" .</v>
      </c>
      <c r="H71" t="s">
        <v>700</v>
      </c>
      <c r="I71" s="16" t="str">
        <f t="shared" si="15"/>
        <v xml:space="preserve">, module:StudySem_BACS_BPPr </v>
      </c>
      <c r="J71" s="16" t="str">
        <f t="shared" si="16"/>
        <v xml:space="preserve"> module:StudySem_BACS_BPPr a schema:PropertyValue ; schema:name "Studiensemester BPPr im Studiengang BACS" ; schema:value "6" .</v>
      </c>
      <c r="K71" t="s">
        <v>701</v>
      </c>
      <c r="L71" s="16" t="str">
        <f t="shared" si="17"/>
        <v>, module:StudySem_BMZK_BPPr .</v>
      </c>
      <c r="M71" s="16" t="str">
        <f t="shared" si="18"/>
        <v xml:space="preserve"> module:StudySem_BMZK_BPPr a schema:PropertyValue ; schema:name "Studiensemester BPPr im Studiengang BMZK" ; schema:value "6" .</v>
      </c>
      <c r="N71" s="24" t="str">
        <f t="shared" si="19"/>
        <v>module:StudySem_BIFK_BPPr , module:StudySem_BACS_BPPr , module:StudySem_BMZK_BPPr .</v>
      </c>
      <c r="O71" s="18" t="s">
        <v>902</v>
      </c>
      <c r="P71" t="str">
        <f t="shared" si="20"/>
        <v xml:space="preserve"> module:StudySem_BIFK_BPPr a schema:PropertyValue ; schema:name "Studiensemester BPPr im Studiengang BIFK" ; schema:value "6" . module:StudySem_BACS_BPPr a schema:PropertyValue ; schema:name "Studiensemester BPPr im Studiengang BACS" ; schema:value "6" . module:StudySem_BMZK_BPPr a schema:PropertyValue ; schema:name "Studiensemester BPPr im Studiengang BMZK" ; schema:value "6" .</v>
      </c>
      <c r="Q71" t="s">
        <v>895</v>
      </c>
      <c r="R71" t="str">
        <f t="shared" si="21"/>
        <v>module:BPPr module:progrSpecProp_StudySem module:StudySem_BPPr . module:StudySem_BPPr a schema:PropertyValue ; schema:identifier "StudySemester" ; schema:name "Studiensemester BPPr" ; schema:valueReference module:StudySem_BIFK_BPPr , module:StudySem_BACS_BPPr , module:StudySem_BMZK_BPPr . module:StudySem_BIFK_BPPr a schema:PropertyValue ; schema:name "Studiensemester BPPr im Studiengang BIFK" ; schema:value "6" . module:StudySem_BACS_BPPr a schema:PropertyValue ; schema:name "Studiensemester BPPr im Studiengang BACS" ; schema:value "6" . module:StudySem_BMZK_BPPr a schema:PropertyValue ; schema:name "Studiensemester BPPr im Studiengang BMZK" ; schema:value "6" .</v>
      </c>
    </row>
    <row r="72" spans="1:18" x14ac:dyDescent="0.35">
      <c r="A72" s="11" t="str">
        <f t="shared" si="11"/>
        <v>module:BaSe</v>
      </c>
      <c r="B72" s="4" t="s">
        <v>24</v>
      </c>
      <c r="C72" s="25" t="s">
        <v>725</v>
      </c>
      <c r="D72" s="28" t="str">
        <f t="shared" si="12"/>
        <v xml:space="preserve">module:BaSe module:progrSpecProp_StudySem module:StudySem_BaSe . module:StudySem_BaSe a schema:PropertyValue ; schema:identifier "StudySemester" ; schema:name "Studiensemester BaSe" ; schema:valueReference </v>
      </c>
      <c r="E72" s="18" t="s">
        <v>699</v>
      </c>
      <c r="F72" s="16" t="str">
        <f t="shared" si="13"/>
        <v xml:space="preserve">module:StudySem_BIFK_BaSe </v>
      </c>
      <c r="G72" s="16" t="str">
        <f t="shared" si="14"/>
        <v xml:space="preserve"> module:StudySem_BIFK_BaSe a schema:PropertyValue ; schema:name "Studiensemester BaSe im Studiengang BIFK" ; schema:value "6" .</v>
      </c>
      <c r="H72" t="s">
        <v>700</v>
      </c>
      <c r="I72" s="16" t="str">
        <f t="shared" si="15"/>
        <v xml:space="preserve">, module:StudySem_BACS_BaSe </v>
      </c>
      <c r="J72" s="16" t="str">
        <f t="shared" si="16"/>
        <v xml:space="preserve"> module:StudySem_BACS_BaSe a schema:PropertyValue ; schema:name "Studiensemester BaSe im Studiengang BACS" ; schema:value "6" .</v>
      </c>
      <c r="K72" t="s">
        <v>701</v>
      </c>
      <c r="L72" s="16" t="str">
        <f t="shared" si="17"/>
        <v>, module:StudySem_BMZK_BaSe .</v>
      </c>
      <c r="M72" s="16" t="str">
        <f t="shared" si="18"/>
        <v xml:space="preserve"> module:StudySem_BMZK_BaSe a schema:PropertyValue ; schema:name "Studiensemester BaSe im Studiengang BMZK" ; schema:value "6" .</v>
      </c>
      <c r="N72" s="24" t="str">
        <f t="shared" si="19"/>
        <v>module:StudySem_BIFK_BaSe , module:StudySem_BACS_BaSe , module:StudySem_BMZK_BaSe .</v>
      </c>
      <c r="O72" s="18" t="s">
        <v>902</v>
      </c>
      <c r="P72" t="str">
        <f t="shared" si="20"/>
        <v xml:space="preserve"> module:StudySem_BIFK_BaSe a schema:PropertyValue ; schema:name "Studiensemester BaSe im Studiengang BIFK" ; schema:value "6" . module:StudySem_BACS_BaSe a schema:PropertyValue ; schema:name "Studiensemester BaSe im Studiengang BACS" ; schema:value "6" . module:StudySem_BMZK_BaSe a schema:PropertyValue ; schema:name "Studiensemester BaSe im Studiengang BMZK" ; schema:value "6" .</v>
      </c>
      <c r="Q72" t="s">
        <v>895</v>
      </c>
      <c r="R72" t="str">
        <f t="shared" si="21"/>
        <v>module:BaSe module:progrSpecProp_StudySem module:StudySem_BaSe . module:StudySem_BaSe a schema:PropertyValue ; schema:identifier "StudySemester" ; schema:name "Studiensemester BaSe" ; schema:valueReference module:StudySem_BIFK_BaSe , module:StudySem_BACS_BaSe , module:StudySem_BMZK_BaSe . module:StudySem_BIFK_BaSe a schema:PropertyValue ; schema:name "Studiensemester BaSe im Studiengang BIFK" ; schema:value "6" . module:StudySem_BACS_BaSe a schema:PropertyValue ; schema:name "Studiensemester BaSe im Studiengang BACS" ; schema:value "6" . module:StudySem_BMZK_BaSe a schema:PropertyValue ; schema:name "Studiensemester BaSe im Studiengang BMZK" ; schema:value "6" .</v>
      </c>
    </row>
    <row r="73" spans="1:18" x14ac:dyDescent="0.35">
      <c r="A73" s="11" t="str">
        <f t="shared" si="11"/>
        <v>module:BaAr</v>
      </c>
      <c r="B73" s="4" t="s">
        <v>11</v>
      </c>
      <c r="C73" s="25" t="s">
        <v>725</v>
      </c>
      <c r="D73" s="28" t="str">
        <f t="shared" si="12"/>
        <v xml:space="preserve">module:BaAr module:progrSpecProp_StudySem module:StudySem_BaAr . module:StudySem_BaAr a schema:PropertyValue ; schema:identifier "StudySemester" ; schema:name "Studiensemester BaAr" ; schema:valueReference </v>
      </c>
      <c r="E73" s="18" t="s">
        <v>699</v>
      </c>
      <c r="F73" s="16" t="str">
        <f t="shared" si="13"/>
        <v xml:space="preserve">module:StudySem_BIFK_BaAr </v>
      </c>
      <c r="G73" s="16" t="str">
        <f t="shared" si="14"/>
        <v xml:space="preserve"> module:StudySem_BIFK_BaAr a schema:PropertyValue ; schema:name "Studiensemester BaAr im Studiengang BIFK" ; schema:value "6" .</v>
      </c>
      <c r="H73" t="s">
        <v>700</v>
      </c>
      <c r="I73" s="16" t="str">
        <f t="shared" si="15"/>
        <v xml:space="preserve">, module:StudySem_BACS_BaAr </v>
      </c>
      <c r="J73" s="16" t="str">
        <f t="shared" si="16"/>
        <v xml:space="preserve"> module:StudySem_BACS_BaAr a schema:PropertyValue ; schema:name "Studiensemester BaAr im Studiengang BACS" ; schema:value "6" .</v>
      </c>
      <c r="K73" t="s">
        <v>701</v>
      </c>
      <c r="L73" s="16" t="str">
        <f t="shared" si="17"/>
        <v>, module:StudySem_BMZK_BaAr .</v>
      </c>
      <c r="M73" s="16" t="str">
        <f t="shared" si="18"/>
        <v xml:space="preserve"> module:StudySem_BMZK_BaAr a schema:PropertyValue ; schema:name "Studiensemester BaAr im Studiengang BMZK" ; schema:value "6" .</v>
      </c>
      <c r="N73" s="24" t="str">
        <f t="shared" si="19"/>
        <v>module:StudySem_BIFK_BaAr , module:StudySem_BACS_BaAr , module:StudySem_BMZK_BaAr .</v>
      </c>
      <c r="O73" s="18" t="s">
        <v>902</v>
      </c>
      <c r="P73" t="str">
        <f t="shared" si="20"/>
        <v xml:space="preserve"> module:StudySem_BIFK_BaAr a schema:PropertyValue ; schema:name "Studiensemester BaAr im Studiengang BIFK" ; schema:value "6" . module:StudySem_BACS_BaAr a schema:PropertyValue ; schema:name "Studiensemester BaAr im Studiengang BACS" ; schema:value "6" . module:StudySem_BMZK_BaAr a schema:PropertyValue ; schema:name "Studiensemester BaAr im Studiengang BMZK" ; schema:value "6" .</v>
      </c>
      <c r="Q73" t="s">
        <v>895</v>
      </c>
      <c r="R73" t="str">
        <f t="shared" si="21"/>
        <v>module:BaAr module:progrSpecProp_StudySem module:StudySem_BaAr . module:StudySem_BaAr a schema:PropertyValue ; schema:identifier "StudySemester" ; schema:name "Studiensemester BaAr" ; schema:valueReference module:StudySem_BIFK_BaAr , module:StudySem_BACS_BaAr , module:StudySem_BMZK_BaAr . module:StudySem_BIFK_BaAr a schema:PropertyValue ; schema:name "Studiensemester BaAr im Studiengang BIFK" ; schema:value "6" . module:StudySem_BACS_BaAr a schema:PropertyValue ; schema:name "Studiensemester BaAr im Studiengang BACS" ; schema:value "6" . module:StudySem_BMZK_BaAr a schema:PropertyValue ; schema:name "Studiensemester BaAr im Studiengang BMZK" ; schema:value "6" .</v>
      </c>
    </row>
    <row r="74" spans="1:18" x14ac:dyDescent="0.35">
      <c r="C74" s="25"/>
    </row>
    <row r="75" spans="1:18" x14ac:dyDescent="0.35">
      <c r="C75" s="25"/>
    </row>
    <row r="76" spans="1:18" x14ac:dyDescent="0.35">
      <c r="C76" s="25"/>
    </row>
    <row r="77" spans="1:18" x14ac:dyDescent="0.35">
      <c r="C77" s="25"/>
    </row>
    <row r="78" spans="1:18" x14ac:dyDescent="0.35">
      <c r="C78" s="25"/>
    </row>
    <row r="79" spans="1:18" x14ac:dyDescent="0.35">
      <c r="C79" s="25"/>
    </row>
    <row r="80" spans="1:18" x14ac:dyDescent="0.35">
      <c r="C80" s="25"/>
    </row>
    <row r="81" spans="3:3" x14ac:dyDescent="0.35">
      <c r="C81" s="25"/>
    </row>
    <row r="82" spans="3:3" x14ac:dyDescent="0.35">
      <c r="C82" s="25"/>
    </row>
    <row r="83" spans="3:3" x14ac:dyDescent="0.35">
      <c r="C83" s="25"/>
    </row>
    <row r="84" spans="3:3" x14ac:dyDescent="0.35">
      <c r="C84" s="25"/>
    </row>
    <row r="85" spans="3:3" x14ac:dyDescent="0.35">
      <c r="C85" s="25"/>
    </row>
    <row r="86" spans="3:3" x14ac:dyDescent="0.35">
      <c r="C86" s="25"/>
    </row>
    <row r="87" spans="3:3" x14ac:dyDescent="0.35">
      <c r="C87" s="25"/>
    </row>
    <row r="88" spans="3:3" x14ac:dyDescent="0.35">
      <c r="C88" s="25"/>
    </row>
    <row r="89" spans="3:3" x14ac:dyDescent="0.35">
      <c r="C89" s="25"/>
    </row>
    <row r="90" spans="3:3" x14ac:dyDescent="0.35">
      <c r="C90" s="25"/>
    </row>
    <row r="91" spans="3:3" x14ac:dyDescent="0.35">
      <c r="C91" s="25"/>
    </row>
    <row r="92" spans="3:3" x14ac:dyDescent="0.35">
      <c r="C92" s="25"/>
    </row>
    <row r="93" spans="3:3" x14ac:dyDescent="0.35">
      <c r="C93" s="25"/>
    </row>
    <row r="94" spans="3:3" x14ac:dyDescent="0.35">
      <c r="C94" s="25"/>
    </row>
    <row r="95" spans="3:3" x14ac:dyDescent="0.35">
      <c r="C95" s="25"/>
    </row>
    <row r="96" spans="3:3" x14ac:dyDescent="0.35">
      <c r="C96" s="25"/>
    </row>
    <row r="97" spans="3:3" x14ac:dyDescent="0.35">
      <c r="C97" s="25"/>
    </row>
    <row r="98" spans="3:3" x14ac:dyDescent="0.35">
      <c r="C98" s="25"/>
    </row>
    <row r="99" spans="3:3" x14ac:dyDescent="0.35">
      <c r="C99" s="25"/>
    </row>
    <row r="100" spans="3:3" x14ac:dyDescent="0.35">
      <c r="C100" s="25"/>
    </row>
    <row r="101" spans="3:3" x14ac:dyDescent="0.35">
      <c r="C101" s="25"/>
    </row>
    <row r="102" spans="3:3" x14ac:dyDescent="0.35">
      <c r="C102" s="25"/>
    </row>
    <row r="103" spans="3:3" x14ac:dyDescent="0.35">
      <c r="C103" s="25"/>
    </row>
    <row r="104" spans="3:3" x14ac:dyDescent="0.35">
      <c r="C104" s="25"/>
    </row>
    <row r="105" spans="3:3" x14ac:dyDescent="0.35">
      <c r="C105" s="25"/>
    </row>
    <row r="106" spans="3:3" x14ac:dyDescent="0.35">
      <c r="C106" s="25"/>
    </row>
    <row r="107" spans="3:3" x14ac:dyDescent="0.35">
      <c r="C107" s="25"/>
    </row>
    <row r="108" spans="3:3" x14ac:dyDescent="0.35">
      <c r="C108" s="25"/>
    </row>
    <row r="109" spans="3:3" x14ac:dyDescent="0.35">
      <c r="C109" s="25"/>
    </row>
    <row r="110" spans="3:3" x14ac:dyDescent="0.35">
      <c r="C110" s="25"/>
    </row>
    <row r="111" spans="3:3" x14ac:dyDescent="0.35">
      <c r="C111" s="25"/>
    </row>
    <row r="112" spans="3:3" x14ac:dyDescent="0.35">
      <c r="C112" s="25"/>
    </row>
    <row r="113" spans="3:3" x14ac:dyDescent="0.35">
      <c r="C113" s="25"/>
    </row>
    <row r="114" spans="3:3" x14ac:dyDescent="0.35">
      <c r="C114" s="25"/>
    </row>
    <row r="115" spans="3:3" x14ac:dyDescent="0.35">
      <c r="C115" s="25"/>
    </row>
    <row r="116" spans="3:3" x14ac:dyDescent="0.35">
      <c r="C116" s="25"/>
    </row>
    <row r="117" spans="3:3" x14ac:dyDescent="0.35">
      <c r="C117" s="25"/>
    </row>
    <row r="118" spans="3:3" x14ac:dyDescent="0.35">
      <c r="C118" s="25"/>
    </row>
    <row r="119" spans="3:3" x14ac:dyDescent="0.35">
      <c r="C119" s="25"/>
    </row>
    <row r="120" spans="3:3" x14ac:dyDescent="0.35">
      <c r="C120" s="25"/>
    </row>
    <row r="121" spans="3:3" x14ac:dyDescent="0.35">
      <c r="C121" s="25"/>
    </row>
    <row r="122" spans="3:3" x14ac:dyDescent="0.35">
      <c r="C122" s="25"/>
    </row>
    <row r="123" spans="3:3" x14ac:dyDescent="0.35">
      <c r="C123" s="25"/>
    </row>
    <row r="124" spans="3:3" x14ac:dyDescent="0.35">
      <c r="C124" s="25"/>
    </row>
    <row r="125" spans="3:3" x14ac:dyDescent="0.35">
      <c r="C125" s="25"/>
    </row>
    <row r="126" spans="3:3" x14ac:dyDescent="0.35">
      <c r="C126" s="25"/>
    </row>
    <row r="127" spans="3:3" x14ac:dyDescent="0.35">
      <c r="C127" s="25"/>
    </row>
    <row r="128" spans="3:3" x14ac:dyDescent="0.35">
      <c r="C128" s="25"/>
    </row>
    <row r="129" spans="3:3" x14ac:dyDescent="0.35">
      <c r="C129" s="25"/>
    </row>
    <row r="130" spans="3:3" x14ac:dyDescent="0.35">
      <c r="C130" s="25"/>
    </row>
    <row r="131" spans="3:3" x14ac:dyDescent="0.35">
      <c r="C131" s="25"/>
    </row>
    <row r="132" spans="3:3" x14ac:dyDescent="0.35">
      <c r="C132" s="25"/>
    </row>
    <row r="133" spans="3:3" x14ac:dyDescent="0.35">
      <c r="C133" s="25"/>
    </row>
    <row r="134" spans="3:3" x14ac:dyDescent="0.35">
      <c r="C134" s="25"/>
    </row>
    <row r="135" spans="3:3" x14ac:dyDescent="0.35">
      <c r="C135" s="25"/>
    </row>
    <row r="136" spans="3:3" x14ac:dyDescent="0.35">
      <c r="C136" s="25"/>
    </row>
    <row r="137" spans="3:3" x14ac:dyDescent="0.35">
      <c r="C137" s="25"/>
    </row>
    <row r="138" spans="3:3" x14ac:dyDescent="0.35">
      <c r="C138" s="25"/>
    </row>
    <row r="139" spans="3:3" x14ac:dyDescent="0.35">
      <c r="C139" s="25"/>
    </row>
    <row r="140" spans="3:3" x14ac:dyDescent="0.35">
      <c r="C140" s="25"/>
    </row>
    <row r="141" spans="3:3" x14ac:dyDescent="0.35">
      <c r="C141" s="25"/>
    </row>
    <row r="142" spans="3:3" x14ac:dyDescent="0.35">
      <c r="C142" s="25"/>
    </row>
    <row r="143" spans="3:3" x14ac:dyDescent="0.35">
      <c r="C143" s="25"/>
    </row>
    <row r="144" spans="3:3" x14ac:dyDescent="0.35">
      <c r="C144" s="25"/>
    </row>
    <row r="145" spans="3:3" x14ac:dyDescent="0.35">
      <c r="C145" s="25"/>
    </row>
    <row r="146" spans="3:3" x14ac:dyDescent="0.35">
      <c r="C146" s="25"/>
    </row>
    <row r="147" spans="3:3" x14ac:dyDescent="0.35">
      <c r="C147" s="25"/>
    </row>
    <row r="148" spans="3:3" x14ac:dyDescent="0.35">
      <c r="C148" s="25"/>
    </row>
    <row r="149" spans="3:3" x14ac:dyDescent="0.35">
      <c r="C149" s="25"/>
    </row>
    <row r="150" spans="3:3" x14ac:dyDescent="0.35">
      <c r="C150" s="25"/>
    </row>
    <row r="151" spans="3:3" x14ac:dyDescent="0.35">
      <c r="C151" s="25"/>
    </row>
    <row r="152" spans="3:3" x14ac:dyDescent="0.35">
      <c r="C152" s="25"/>
    </row>
    <row r="153" spans="3:3" x14ac:dyDescent="0.35">
      <c r="C153" s="25"/>
    </row>
    <row r="154" spans="3:3" x14ac:dyDescent="0.35">
      <c r="C154" s="25"/>
    </row>
    <row r="155" spans="3:3" x14ac:dyDescent="0.35">
      <c r="C155" s="25"/>
    </row>
    <row r="156" spans="3:3" x14ac:dyDescent="0.35">
      <c r="C156" s="25"/>
    </row>
    <row r="157" spans="3:3" x14ac:dyDescent="0.35">
      <c r="C157" s="25"/>
    </row>
    <row r="158" spans="3:3" x14ac:dyDescent="0.35">
      <c r="C158" s="25"/>
    </row>
    <row r="159" spans="3:3" x14ac:dyDescent="0.35">
      <c r="C159" s="25"/>
    </row>
    <row r="160" spans="3:3" x14ac:dyDescent="0.35">
      <c r="C160" s="25"/>
    </row>
    <row r="161" spans="3:3" x14ac:dyDescent="0.35">
      <c r="C161" s="25"/>
    </row>
    <row r="162" spans="3:3" x14ac:dyDescent="0.35">
      <c r="C162" s="25"/>
    </row>
    <row r="163" spans="3:3" x14ac:dyDescent="0.35">
      <c r="C163" s="25"/>
    </row>
    <row r="164" spans="3:3" x14ac:dyDescent="0.35">
      <c r="C164" s="25"/>
    </row>
    <row r="165" spans="3:3" x14ac:dyDescent="0.35">
      <c r="C165" s="25"/>
    </row>
    <row r="166" spans="3:3" x14ac:dyDescent="0.35">
      <c r="C166" s="25"/>
    </row>
    <row r="167" spans="3:3" x14ac:dyDescent="0.35">
      <c r="C167" s="25"/>
    </row>
  </sheetData>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E555-5818-4CB1-A637-AB4876185C4F}">
  <dimension ref="A1:R167"/>
  <sheetViews>
    <sheetView topLeftCell="A43" workbookViewId="0">
      <selection activeCell="R73" sqref="R73"/>
    </sheetView>
  </sheetViews>
  <sheetFormatPr baseColWidth="10" defaultRowHeight="14.5" x14ac:dyDescent="0.35"/>
  <cols>
    <col min="1" max="1" width="12.1796875" style="4" customWidth="1"/>
    <col min="3" max="3" width="5.7265625" style="18" customWidth="1"/>
    <col min="5" max="5" width="6.81640625" style="18" customWidth="1"/>
    <col min="8" max="8" width="5.54296875" bestFit="1" customWidth="1"/>
    <col min="11" max="11" width="5.54296875" bestFit="1" customWidth="1"/>
    <col min="15" max="15" width="10.90625" style="18"/>
    <col min="16" max="16" width="23" customWidth="1"/>
    <col min="17" max="17" width="4.90625" customWidth="1"/>
    <col min="18" max="18" width="25.81640625" customWidth="1"/>
  </cols>
  <sheetData>
    <row r="1" spans="1:18" s="10" customFormat="1" x14ac:dyDescent="0.35">
      <c r="A1" s="10" t="s">
        <v>694</v>
      </c>
      <c r="B1" s="10" t="s">
        <v>693</v>
      </c>
      <c r="C1" s="12" t="s">
        <v>725</v>
      </c>
      <c r="D1" s="29" t="s">
        <v>906</v>
      </c>
      <c r="E1" s="19" t="s">
        <v>601</v>
      </c>
      <c r="G1" s="32"/>
      <c r="H1" s="14"/>
      <c r="I1" s="14"/>
      <c r="J1" s="32"/>
      <c r="K1" s="14"/>
      <c r="L1" s="14"/>
      <c r="M1" s="32"/>
      <c r="N1" s="33" t="s">
        <v>893</v>
      </c>
      <c r="O1" s="17" t="s">
        <v>905</v>
      </c>
      <c r="P1" s="20" t="s">
        <v>894</v>
      </c>
      <c r="Q1" t="s">
        <v>895</v>
      </c>
      <c r="R1" s="31" t="s">
        <v>896</v>
      </c>
    </row>
    <row r="2" spans="1:18" x14ac:dyDescent="0.35">
      <c r="A2" s="11" t="s">
        <v>807</v>
      </c>
      <c r="B2" s="4" t="s">
        <v>486</v>
      </c>
      <c r="C2" s="25" t="s">
        <v>725</v>
      </c>
      <c r="D2" s="28" t="str">
        <f>_xlfn.CONCAT(A2," module:progrSpecProp_SWS module:SWS_",B2," . ","module:SWS_",B2," a schema:PropertyValue ; schema:identifier ",C2,"SWS",C2," ; schema:name ",C2,"SWS ",B2,C2," ; schema:valueReference ")</f>
        <v xml:space="preserve">module:MIK1 module:progrSpecProp_SWS module:SWS_MIK1 . module:SWS_MIK1 a schema:PropertyValue ; schema:identifier "SWS" ; schema:name "SWS MIK1" ; schema:valueReference </v>
      </c>
      <c r="E2" s="18" t="s">
        <v>699</v>
      </c>
      <c r="F2" s="16" t="str">
        <f>_xlfn.CONCAT("module:SWS_",E2,"_",B2," ")</f>
        <v xml:space="preserve">module:SWS_BIFK_MIK1 </v>
      </c>
      <c r="G2" s="16" t="str">
        <f>_xlfn.CONCAT(" module:SWS_",E2,"_",$B2," a schema:PropertyValue ; schema:name ",$C2,"SWS ",$B2," im Studiengang ",E2,$C2," ; schema:value ",$O2," .")</f>
        <v xml:space="preserve"> module:SWS_BIFK_MIK1 a schema:PropertyValue ; schema:name "SWS MIK1 im Studiengang BIFK" ; schema:value 4 .</v>
      </c>
      <c r="H2" t="s">
        <v>700</v>
      </c>
      <c r="I2" s="16" t="str">
        <f>IF(H2="",".",_xlfn.CONCAT(", module:SWS_",H2,"_",$B2," "))</f>
        <v xml:space="preserve">, module:SWS_BACS_MIK1 </v>
      </c>
      <c r="J2" s="16" t="str">
        <f>IF(H2&lt;&gt;"",_xlfn.CONCAT(" module:SWS_",H2,"_",$B2," a schema:PropertyValue ; schema:name ",$C2,"SWS ",$B2," im Studiengang ",H2,$C2," ; schema:value ",$O2," ."),"")</f>
        <v xml:space="preserve"> module:SWS_BACS_MIK1 a schema:PropertyValue ; schema:name "SWS MIK1 im Studiengang BACS" ; schema:value 4 .</v>
      </c>
      <c r="K2" t="s">
        <v>701</v>
      </c>
      <c r="L2" s="16" t="str">
        <f>IF(H2="","",IF(K2="",".",_xlfn.CONCAT(", module:SWS_",K2,"_",$B2," .")))</f>
        <v>, module:SWS_BMZK_MIK1 .</v>
      </c>
      <c r="M2" s="16" t="str">
        <f>IF(K2&lt;&gt;"",_xlfn.CONCAT(" module:SWS_",K2,"_",$B2," a schema:PropertyValue ; schema:name ",$C2,"SWS ",$B2," im Studiengang ",K2,$C2," ; schema:value ",$O2," ."),"")</f>
        <v xml:space="preserve"> module:SWS_BMZK_MIK1 a schema:PropertyValue ; schema:name "SWS MIK1 im Studiengang BMZK" ; schema:value 4 .</v>
      </c>
      <c r="N2" s="24" t="str">
        <f>_xlfn.CONCAT(F2,I2,L2)</f>
        <v>module:SWS_BIFK_MIK1 , module:SWS_BACS_MIK1 , module:SWS_BMZK_MIK1 .</v>
      </c>
      <c r="O2" s="18">
        <v>4</v>
      </c>
      <c r="P2" t="str">
        <f>_xlfn.CONCAT(G2,J2,M2)</f>
        <v xml:space="preserve"> module:SWS_BIFK_MIK1 a schema:PropertyValue ; schema:name "SWS MIK1 im Studiengang BIFK" ; schema:value 4 . module:SWS_BACS_MIK1 a schema:PropertyValue ; schema:name "SWS MIK1 im Studiengang BACS" ; schema:value 4 . module:SWS_BMZK_MIK1 a schema:PropertyValue ; schema:name "SWS MIK1 im Studiengang BMZK" ; schema:value 4 .</v>
      </c>
      <c r="Q2" t="s">
        <v>895</v>
      </c>
      <c r="R2" t="str">
        <f>_xlfn.CONCAT(D2,N2,P2)</f>
        <v>module:MIK1 module:progrSpecProp_SWS module:SWS_MIK1 . module:SWS_MIK1 a schema:PropertyValue ; schema:identifier "SWS" ; schema:name "SWS MIK1" ; schema:valueReference module:SWS_BIFK_MIK1 , module:SWS_BACS_MIK1 , module:SWS_BMZK_MIK1 . module:SWS_BIFK_MIK1 a schema:PropertyValue ; schema:name "SWS MIK1 im Studiengang BIFK" ; schema:value 4 . module:SWS_BACS_MIK1 a schema:PropertyValue ; schema:name "SWS MIK1 im Studiengang BACS" ; schema:value 4 . module:SWS_BMZK_MIK1 a schema:PropertyValue ; schema:name "SWS MIK1 im Studiengang BMZK" ; schema:value 4 .</v>
      </c>
    </row>
    <row r="3" spans="1:18" x14ac:dyDescent="0.35">
      <c r="A3" s="11" t="s">
        <v>808</v>
      </c>
      <c r="B3" s="4" t="s">
        <v>585</v>
      </c>
      <c r="C3" s="25" t="s">
        <v>725</v>
      </c>
      <c r="D3" s="28" t="str">
        <f t="shared" ref="D3:D66" si="0">_xlfn.CONCAT(A3," module:progrSpecProp_SWS module:SWS_",B3," . ","module:SWS_",B3," a schema:PropertyValue ; schema:identifier ",C3,"SWS",C3," ; schema:name ",C3,"SWS ",B3,C3," ; schema:valueReference ")</f>
        <v xml:space="preserve">module:ADIK module:progrSpecProp_SWS module:SWS_ADIK . module:SWS_ADIK a schema:PropertyValue ; schema:identifier "SWS" ; schema:name "SWS ADIK" ; schema:valueReference </v>
      </c>
      <c r="E3" s="18" t="s">
        <v>699</v>
      </c>
      <c r="F3" s="16" t="str">
        <f t="shared" ref="F3:F66" si="1">_xlfn.CONCAT("module:SWS_",E3,"_",B3," ")</f>
        <v xml:space="preserve">module:SWS_BIFK_ADIK </v>
      </c>
      <c r="G3" s="16" t="str">
        <f t="shared" ref="G3:G66" si="2">_xlfn.CONCAT(" module:SWS_",E3,"_",$B3," a schema:PropertyValue ; schema:name ",$C3,"SWS ",$B3," im Studiengang ",E3,$C3," ; schema:value ",$O3," .")</f>
        <v xml:space="preserve"> module:SWS_BIFK_ADIK a schema:PropertyValue ; schema:name "SWS ADIK im Studiengang BIFK" ; schema:value 4 .</v>
      </c>
      <c r="H3" t="s">
        <v>700</v>
      </c>
      <c r="I3" s="16" t="str">
        <f t="shared" ref="I3:I66" si="3">IF(H3="",".",_xlfn.CONCAT(", module:SWS_",H3,"_",$B3," "))</f>
        <v xml:space="preserve">, module:SWS_BACS_ADIK </v>
      </c>
      <c r="J3" s="16" t="str">
        <f t="shared" ref="J3:J66" si="4">IF(H3&lt;&gt;"",_xlfn.CONCAT(" module:SWS_",H3,"_",$B3," a schema:PropertyValue ; schema:name ",$C3,"SWS ",$B3," im Studiengang ",H3,$C3," ; schema:value ",$O3," ."),"")</f>
        <v xml:space="preserve"> module:SWS_BACS_ADIK a schema:PropertyValue ; schema:name "SWS ADIK im Studiengang BACS" ; schema:value 4 .</v>
      </c>
      <c r="K3" t="s">
        <v>701</v>
      </c>
      <c r="L3" s="16" t="str">
        <f t="shared" ref="L3:L66" si="5">IF(H3="","",IF(K3="",".",_xlfn.CONCAT(", module:SWS_",K3,"_",$B3," .")))</f>
        <v>, module:SWS_BMZK_ADIK .</v>
      </c>
      <c r="M3" s="16" t="str">
        <f t="shared" ref="M3:M66" si="6">IF(K3&lt;&gt;"",_xlfn.CONCAT(" module:SWS_",K3,"_",$B3," a schema:PropertyValue ; schema:name ",$C3,"SWS ",$B3," im Studiengang ",K3,$C3," ; schema:value ",$O3," ."),"")</f>
        <v xml:space="preserve"> module:SWS_BMZK_ADIK a schema:PropertyValue ; schema:name "SWS ADIK im Studiengang BMZK" ; schema:value 4 .</v>
      </c>
      <c r="N3" s="24" t="str">
        <f t="shared" ref="N3:N66" si="7">_xlfn.CONCAT(F3,I3,L3)</f>
        <v>module:SWS_BIFK_ADIK , module:SWS_BACS_ADIK , module:SWS_BMZK_ADIK .</v>
      </c>
      <c r="O3" s="18">
        <v>4</v>
      </c>
      <c r="P3" t="str">
        <f t="shared" ref="P3:P66" si="8">_xlfn.CONCAT(G3,J3,M3)</f>
        <v xml:space="preserve"> module:SWS_BIFK_ADIK a schema:PropertyValue ; schema:name "SWS ADIK im Studiengang BIFK" ; schema:value 4 . module:SWS_BACS_ADIK a schema:PropertyValue ; schema:name "SWS ADIK im Studiengang BACS" ; schema:value 4 . module:SWS_BMZK_ADIK a schema:PropertyValue ; schema:name "SWS ADIK im Studiengang BMZK" ; schema:value 4 .</v>
      </c>
      <c r="Q3" t="s">
        <v>895</v>
      </c>
      <c r="R3" t="str">
        <f t="shared" ref="R3:R66" si="9">_xlfn.CONCAT(D3,N3,P3)</f>
        <v>module:ADIK module:progrSpecProp_SWS module:SWS_ADIK . module:SWS_ADIK a schema:PropertyValue ; schema:identifier "SWS" ; schema:name "SWS ADIK" ; schema:valueReference module:SWS_BIFK_ADIK , module:SWS_BACS_ADIK , module:SWS_BMZK_ADIK . module:SWS_BIFK_ADIK a schema:PropertyValue ; schema:name "SWS ADIK im Studiengang BIFK" ; schema:value 4 . module:SWS_BACS_ADIK a schema:PropertyValue ; schema:name "SWS ADIK im Studiengang BACS" ; schema:value 4 . module:SWS_BMZK_ADIK a schema:PropertyValue ; schema:name "SWS ADIK im Studiengang BMZK" ; schema:value 4 .</v>
      </c>
    </row>
    <row r="4" spans="1:18" x14ac:dyDescent="0.35">
      <c r="A4" s="11" t="s">
        <v>809</v>
      </c>
      <c r="B4" s="4" t="s">
        <v>578</v>
      </c>
      <c r="C4" s="25" t="s">
        <v>725</v>
      </c>
      <c r="D4" s="28" t="str">
        <f t="shared" si="0"/>
        <v xml:space="preserve">module:InLo module:progrSpecProp_SWS module:SWS_InLo . module:SWS_InLo a schema:PropertyValue ; schema:identifier "SWS" ; schema:name "SWS InLo" ; schema:valueReference </v>
      </c>
      <c r="E4" s="18" t="s">
        <v>699</v>
      </c>
      <c r="F4" s="16" t="str">
        <f t="shared" si="1"/>
        <v xml:space="preserve">module:SWS_BIFK_InLo </v>
      </c>
      <c r="G4" s="16" t="str">
        <f t="shared" si="2"/>
        <v xml:space="preserve"> module:SWS_BIFK_InLo a schema:PropertyValue ; schema:name "SWS InLo im Studiengang BIFK" ; schema:value 4 .</v>
      </c>
      <c r="H4" t="s">
        <v>700</v>
      </c>
      <c r="I4" s="16" t="str">
        <f t="shared" si="3"/>
        <v xml:space="preserve">, module:SWS_BACS_InLo </v>
      </c>
      <c r="J4" s="16" t="str">
        <f t="shared" si="4"/>
        <v xml:space="preserve"> module:SWS_BACS_InLo a schema:PropertyValue ; schema:name "SWS InLo im Studiengang BACS" ; schema:value 4 .</v>
      </c>
      <c r="K4" t="s">
        <v>701</v>
      </c>
      <c r="L4" s="16" t="str">
        <f t="shared" si="5"/>
        <v>, module:SWS_BMZK_InLo .</v>
      </c>
      <c r="M4" s="16" t="str">
        <f t="shared" si="6"/>
        <v xml:space="preserve"> module:SWS_BMZK_InLo a schema:PropertyValue ; schema:name "SWS InLo im Studiengang BMZK" ; schema:value 4 .</v>
      </c>
      <c r="N4" s="24" t="str">
        <f t="shared" si="7"/>
        <v>module:SWS_BIFK_InLo , module:SWS_BACS_InLo , module:SWS_BMZK_InLo .</v>
      </c>
      <c r="O4" s="18">
        <v>4</v>
      </c>
      <c r="P4" t="str">
        <f t="shared" si="8"/>
        <v xml:space="preserve"> module:SWS_BIFK_InLo a schema:PropertyValue ; schema:name "SWS InLo im Studiengang BIFK" ; schema:value 4 . module:SWS_BACS_InLo a schema:PropertyValue ; schema:name "SWS InLo im Studiengang BACS" ; schema:value 4 . module:SWS_BMZK_InLo a schema:PropertyValue ; schema:name "SWS InLo im Studiengang BMZK" ; schema:value 4 .</v>
      </c>
      <c r="Q4" t="s">
        <v>895</v>
      </c>
      <c r="R4" t="str">
        <f t="shared" si="9"/>
        <v>module:InLo module:progrSpecProp_SWS module:SWS_InLo . module:SWS_InLo a schema:PropertyValue ; schema:identifier "SWS" ; schema:name "SWS InLo" ; schema:valueReference module:SWS_BIFK_InLo , module:SWS_BACS_InLo , module:SWS_BMZK_InLo . module:SWS_BIFK_InLo a schema:PropertyValue ; schema:name "SWS InLo im Studiengang BIFK" ; schema:value 4 . module:SWS_BACS_InLo a schema:PropertyValue ; schema:name "SWS InLo im Studiengang BACS" ; schema:value 4 . module:SWS_BMZK_InLo a schema:PropertyValue ; schema:name "SWS InLo im Studiengang BMZK" ; schema:value 4 .</v>
      </c>
    </row>
    <row r="5" spans="1:18" x14ac:dyDescent="0.35">
      <c r="A5" s="11" t="s">
        <v>810</v>
      </c>
      <c r="B5" s="4" t="s">
        <v>570</v>
      </c>
      <c r="C5" s="25" t="s">
        <v>725</v>
      </c>
      <c r="D5" s="28" t="str">
        <f t="shared" si="0"/>
        <v xml:space="preserve">module:PIK1 module:progrSpecProp_SWS module:SWS_PIK1 . module:SWS_PIK1 a schema:PropertyValue ; schema:identifier "SWS" ; schema:name "SWS PIK1" ; schema:valueReference </v>
      </c>
      <c r="E5" s="18" t="s">
        <v>699</v>
      </c>
      <c r="F5" s="16" t="str">
        <f t="shared" si="1"/>
        <v xml:space="preserve">module:SWS_BIFK_PIK1 </v>
      </c>
      <c r="G5" s="16" t="str">
        <f t="shared" si="2"/>
        <v xml:space="preserve"> module:SWS_BIFK_PIK1 a schema:PropertyValue ; schema:name "SWS PIK1 im Studiengang BIFK" ; schema:value 4 .</v>
      </c>
      <c r="H5" t="s">
        <v>700</v>
      </c>
      <c r="I5" s="16" t="str">
        <f t="shared" si="3"/>
        <v xml:space="preserve">, module:SWS_BACS_PIK1 </v>
      </c>
      <c r="J5" s="16" t="str">
        <f t="shared" si="4"/>
        <v xml:space="preserve"> module:SWS_BACS_PIK1 a schema:PropertyValue ; schema:name "SWS PIK1 im Studiengang BACS" ; schema:value 4 .</v>
      </c>
      <c r="K5" t="s">
        <v>701</v>
      </c>
      <c r="L5" s="16" t="str">
        <f t="shared" si="5"/>
        <v>, module:SWS_BMZK_PIK1 .</v>
      </c>
      <c r="M5" s="16" t="str">
        <f t="shared" si="6"/>
        <v xml:space="preserve"> module:SWS_BMZK_PIK1 a schema:PropertyValue ; schema:name "SWS PIK1 im Studiengang BMZK" ; schema:value 4 .</v>
      </c>
      <c r="N5" s="24" t="str">
        <f t="shared" si="7"/>
        <v>module:SWS_BIFK_PIK1 , module:SWS_BACS_PIK1 , module:SWS_BMZK_PIK1 .</v>
      </c>
      <c r="O5" s="18">
        <v>4</v>
      </c>
      <c r="P5" t="str">
        <f t="shared" si="8"/>
        <v xml:space="preserve"> module:SWS_BIFK_PIK1 a schema:PropertyValue ; schema:name "SWS PIK1 im Studiengang BIFK" ; schema:value 4 . module:SWS_BACS_PIK1 a schema:PropertyValue ; schema:name "SWS PIK1 im Studiengang BACS" ; schema:value 4 . module:SWS_BMZK_PIK1 a schema:PropertyValue ; schema:name "SWS PIK1 im Studiengang BMZK" ; schema:value 4 .</v>
      </c>
      <c r="Q5" t="s">
        <v>895</v>
      </c>
      <c r="R5" t="str">
        <f t="shared" si="9"/>
        <v>module:PIK1 module:progrSpecProp_SWS module:SWS_PIK1 . module:SWS_PIK1 a schema:PropertyValue ; schema:identifier "SWS" ; schema:name "SWS PIK1" ; schema:valueReference module:SWS_BIFK_PIK1 , module:SWS_BACS_PIK1 , module:SWS_BMZK_PIK1 . module:SWS_BIFK_PIK1 a schema:PropertyValue ; schema:name "SWS PIK1 im Studiengang BIFK" ; schema:value 4 . module:SWS_BACS_PIK1 a schema:PropertyValue ; schema:name "SWS PIK1 im Studiengang BACS" ; schema:value 4 . module:SWS_BMZK_PIK1 a schema:PropertyValue ; schema:name "SWS PIK1 im Studiengang BMZK" ; schema:value 4 .</v>
      </c>
    </row>
    <row r="6" spans="1:18" x14ac:dyDescent="0.35">
      <c r="A6" s="11" t="s">
        <v>811</v>
      </c>
      <c r="B6" s="4" t="s">
        <v>564</v>
      </c>
      <c r="C6" s="25" t="s">
        <v>725</v>
      </c>
      <c r="D6" s="28" t="str">
        <f t="shared" si="0"/>
        <v xml:space="preserve">module:TIMT module:progrSpecProp_SWS module:SWS_TIMT . module:SWS_TIMT a schema:PropertyValue ; schema:identifier "SWS" ; schema:name "SWS TIMT" ; schema:valueReference </v>
      </c>
      <c r="E6" s="18" t="s">
        <v>699</v>
      </c>
      <c r="F6" s="16" t="str">
        <f t="shared" si="1"/>
        <v xml:space="preserve">module:SWS_BIFK_TIMT </v>
      </c>
      <c r="G6" s="16" t="str">
        <f t="shared" si="2"/>
        <v xml:space="preserve"> module:SWS_BIFK_TIMT a schema:PropertyValue ; schema:name "SWS TIMT im Studiengang BIFK" ; schema:value 4 .</v>
      </c>
      <c r="H6" t="s">
        <v>700</v>
      </c>
      <c r="I6" s="16" t="str">
        <f t="shared" si="3"/>
        <v xml:space="preserve">, module:SWS_BACS_TIMT </v>
      </c>
      <c r="J6" s="16" t="str">
        <f t="shared" si="4"/>
        <v xml:space="preserve"> module:SWS_BACS_TIMT a schema:PropertyValue ; schema:name "SWS TIMT im Studiengang BACS" ; schema:value 4 .</v>
      </c>
      <c r="L6" s="16" t="str">
        <f t="shared" si="5"/>
        <v>.</v>
      </c>
      <c r="M6" s="16" t="str">
        <f t="shared" si="6"/>
        <v/>
      </c>
      <c r="N6" s="24" t="str">
        <f t="shared" si="7"/>
        <v>module:SWS_BIFK_TIMT , module:SWS_BACS_TIMT .</v>
      </c>
      <c r="O6" s="18">
        <v>4</v>
      </c>
      <c r="P6" t="str">
        <f t="shared" si="8"/>
        <v xml:space="preserve"> module:SWS_BIFK_TIMT a schema:PropertyValue ; schema:name "SWS TIMT im Studiengang BIFK" ; schema:value 4 . module:SWS_BACS_TIMT a schema:PropertyValue ; schema:name "SWS TIMT im Studiengang BACS" ; schema:value 4 .</v>
      </c>
      <c r="Q6" t="s">
        <v>895</v>
      </c>
      <c r="R6" t="str">
        <f t="shared" si="9"/>
        <v>module:TIMT module:progrSpecProp_SWS module:SWS_TIMT . module:SWS_TIMT a schema:PropertyValue ; schema:identifier "SWS" ; schema:name "SWS TIMT" ; schema:valueReference module:SWS_BIFK_TIMT , module:SWS_BACS_TIMT . module:SWS_BIFK_TIMT a schema:PropertyValue ; schema:name "SWS TIMT im Studiengang BIFK" ; schema:value 4 . module:SWS_BACS_TIMT a schema:PropertyValue ; schema:name "SWS TIMT im Studiengang BACS" ; schema:value 4 .</v>
      </c>
    </row>
    <row r="7" spans="1:18" x14ac:dyDescent="0.35">
      <c r="A7" s="11" t="s">
        <v>812</v>
      </c>
      <c r="B7" s="4" t="s">
        <v>554</v>
      </c>
      <c r="C7" s="25" t="s">
        <v>725</v>
      </c>
      <c r="D7" s="28" t="str">
        <f t="shared" si="0"/>
        <v xml:space="preserve">module:PSIK module:progrSpecProp_SWS module:SWS_PSIK . module:SWS_PSIK a schema:PropertyValue ; schema:identifier "SWS" ; schema:name "SWS PSIK" ; schema:valueReference </v>
      </c>
      <c r="E7" s="18" t="s">
        <v>699</v>
      </c>
      <c r="F7" s="16" t="str">
        <f t="shared" si="1"/>
        <v xml:space="preserve">module:SWS_BIFK_PSIK </v>
      </c>
      <c r="G7" s="16" t="str">
        <f t="shared" si="2"/>
        <v xml:space="preserve"> module:SWS_BIFK_PSIK a schema:PropertyValue ; schema:name "SWS PSIK im Studiengang BIFK" ; schema:value 2 .</v>
      </c>
      <c r="H7" t="s">
        <v>700</v>
      </c>
      <c r="I7" s="16" t="str">
        <f t="shared" si="3"/>
        <v xml:space="preserve">, module:SWS_BACS_PSIK </v>
      </c>
      <c r="J7" s="16" t="str">
        <f t="shared" si="4"/>
        <v xml:space="preserve"> module:SWS_BACS_PSIK a schema:PropertyValue ; schema:name "SWS PSIK im Studiengang BACS" ; schema:value 2 .</v>
      </c>
      <c r="K7" t="s">
        <v>701</v>
      </c>
      <c r="L7" s="16" t="str">
        <f t="shared" si="5"/>
        <v>, module:SWS_BMZK_PSIK .</v>
      </c>
      <c r="M7" s="16" t="str">
        <f t="shared" si="6"/>
        <v xml:space="preserve"> module:SWS_BMZK_PSIK a schema:PropertyValue ; schema:name "SWS PSIK im Studiengang BMZK" ; schema:value 2 .</v>
      </c>
      <c r="N7" s="24" t="str">
        <f t="shared" si="7"/>
        <v>module:SWS_BIFK_PSIK , module:SWS_BACS_PSIK , module:SWS_BMZK_PSIK .</v>
      </c>
      <c r="O7" s="18">
        <v>2</v>
      </c>
      <c r="P7" t="str">
        <f t="shared" si="8"/>
        <v xml:space="preserve"> module:SWS_BIFK_PSIK a schema:PropertyValue ; schema:name "SWS PSIK im Studiengang BIFK" ; schema:value 2 . module:SWS_BACS_PSIK a schema:PropertyValue ; schema:name "SWS PSIK im Studiengang BACS" ; schema:value 2 . module:SWS_BMZK_PSIK a schema:PropertyValue ; schema:name "SWS PSIK im Studiengang BMZK" ; schema:value 2 .</v>
      </c>
      <c r="Q7" t="s">
        <v>895</v>
      </c>
      <c r="R7" t="str">
        <f t="shared" si="9"/>
        <v>module:PSIK module:progrSpecProp_SWS module:SWS_PSIK . module:SWS_PSIK a schema:PropertyValue ; schema:identifier "SWS" ; schema:name "SWS PSIK" ; schema:valueReference module:SWS_BIFK_PSIK , module:SWS_BACS_PSIK , module:SWS_BMZK_PSIK . module:SWS_BIFK_PSIK a schema:PropertyValue ; schema:name "SWS PSIK im Studiengang BIFK" ; schema:value 2 . module:SWS_BACS_PSIK a schema:PropertyValue ; schema:name "SWS PSIK im Studiengang BACS" ; schema:value 2 . module:SWS_BMZK_PSIK a schema:PropertyValue ; schema:name "SWS PSIK im Studiengang BMZK" ; schema:value 2 .</v>
      </c>
    </row>
    <row r="8" spans="1:18" x14ac:dyDescent="0.35">
      <c r="A8" s="11" t="s">
        <v>813</v>
      </c>
      <c r="B8" s="4" t="s">
        <v>544</v>
      </c>
      <c r="C8" s="25" t="s">
        <v>725</v>
      </c>
      <c r="D8" s="28" t="str">
        <f t="shared" si="0"/>
        <v xml:space="preserve">module:EnIK module:progrSpecProp_SWS module:SWS_EnIK . module:SWS_EnIK a schema:PropertyValue ; schema:identifier "SWS" ; schema:name "SWS EnIK" ; schema:valueReference </v>
      </c>
      <c r="E8" s="18" t="s">
        <v>699</v>
      </c>
      <c r="F8" s="16" t="str">
        <f t="shared" si="1"/>
        <v xml:space="preserve">module:SWS_BIFK_EnIK </v>
      </c>
      <c r="G8" s="16" t="str">
        <f t="shared" si="2"/>
        <v xml:space="preserve"> module:SWS_BIFK_EnIK a schema:PropertyValue ; schema:name "SWS EnIK im Studiengang BIFK" ; schema:value 2 .</v>
      </c>
      <c r="H8" t="s">
        <v>700</v>
      </c>
      <c r="I8" s="16" t="str">
        <f t="shared" si="3"/>
        <v xml:space="preserve">, module:SWS_BACS_EnIK </v>
      </c>
      <c r="J8" s="16" t="str">
        <f t="shared" si="4"/>
        <v xml:space="preserve"> module:SWS_BACS_EnIK a schema:PropertyValue ; schema:name "SWS EnIK im Studiengang BACS" ; schema:value 2 .</v>
      </c>
      <c r="L8" s="16" t="str">
        <f t="shared" si="5"/>
        <v>.</v>
      </c>
      <c r="M8" s="16" t="str">
        <f t="shared" si="6"/>
        <v/>
      </c>
      <c r="N8" s="24" t="str">
        <f t="shared" si="7"/>
        <v>module:SWS_BIFK_EnIK , module:SWS_BACS_EnIK .</v>
      </c>
      <c r="O8" s="18">
        <v>2</v>
      </c>
      <c r="P8" t="str">
        <f t="shared" si="8"/>
        <v xml:space="preserve"> module:SWS_BIFK_EnIK a schema:PropertyValue ; schema:name "SWS EnIK im Studiengang BIFK" ; schema:value 2 . module:SWS_BACS_EnIK a schema:PropertyValue ; schema:name "SWS EnIK im Studiengang BACS" ; schema:value 2 .</v>
      </c>
      <c r="Q8" t="s">
        <v>895</v>
      </c>
      <c r="R8" t="str">
        <f t="shared" si="9"/>
        <v>module:EnIK module:progrSpecProp_SWS module:SWS_EnIK . module:SWS_EnIK a schema:PropertyValue ; schema:identifier "SWS" ; schema:name "SWS EnIK" ; schema:valueReference module:SWS_BIFK_EnIK , module:SWS_BACS_EnIK . module:SWS_BIFK_EnIK a schema:PropertyValue ; schema:name "SWS EnIK im Studiengang BIFK" ; schema:value 2 . module:SWS_BACS_EnIK a schema:PropertyValue ; schema:name "SWS EnIK im Studiengang BACS" ; schema:value 2 .</v>
      </c>
    </row>
    <row r="9" spans="1:18" x14ac:dyDescent="0.35">
      <c r="A9" s="11" t="s">
        <v>814</v>
      </c>
      <c r="B9" s="4" t="s">
        <v>530</v>
      </c>
      <c r="C9" s="25" t="s">
        <v>725</v>
      </c>
      <c r="D9" s="28" t="str">
        <f t="shared" si="0"/>
        <v xml:space="preserve">module:MIK2 module:progrSpecProp_SWS module:SWS_MIK2 . module:SWS_MIK2 a schema:PropertyValue ; schema:identifier "SWS" ; schema:name "SWS MIK2" ; schema:valueReference </v>
      </c>
      <c r="E9" s="18" t="s">
        <v>699</v>
      </c>
      <c r="F9" s="16" t="str">
        <f t="shared" si="1"/>
        <v xml:space="preserve">module:SWS_BIFK_MIK2 </v>
      </c>
      <c r="G9" s="16" t="str">
        <f t="shared" si="2"/>
        <v xml:space="preserve"> module:SWS_BIFK_MIK2 a schema:PropertyValue ; schema:name "SWS MIK2 im Studiengang BIFK" ; schema:value 4 .</v>
      </c>
      <c r="H9" t="s">
        <v>700</v>
      </c>
      <c r="I9" s="16" t="str">
        <f t="shared" si="3"/>
        <v xml:space="preserve">, module:SWS_BACS_MIK2 </v>
      </c>
      <c r="J9" s="16" t="str">
        <f t="shared" si="4"/>
        <v xml:space="preserve"> module:SWS_BACS_MIK2 a schema:PropertyValue ; schema:name "SWS MIK2 im Studiengang BACS" ; schema:value 4 .</v>
      </c>
      <c r="K9" t="s">
        <v>701</v>
      </c>
      <c r="L9" s="16" t="str">
        <f t="shared" si="5"/>
        <v>, module:SWS_BMZK_MIK2 .</v>
      </c>
      <c r="M9" s="16" t="str">
        <f t="shared" si="6"/>
        <v xml:space="preserve"> module:SWS_BMZK_MIK2 a schema:PropertyValue ; schema:name "SWS MIK2 im Studiengang BMZK" ; schema:value 4 .</v>
      </c>
      <c r="N9" s="24" t="str">
        <f t="shared" si="7"/>
        <v>module:SWS_BIFK_MIK2 , module:SWS_BACS_MIK2 , module:SWS_BMZK_MIK2 .</v>
      </c>
      <c r="O9" s="18">
        <v>4</v>
      </c>
      <c r="P9" t="str">
        <f t="shared" si="8"/>
        <v xml:space="preserve"> module:SWS_BIFK_MIK2 a schema:PropertyValue ; schema:name "SWS MIK2 im Studiengang BIFK" ; schema:value 4 . module:SWS_BACS_MIK2 a schema:PropertyValue ; schema:name "SWS MIK2 im Studiengang BACS" ; schema:value 4 . module:SWS_BMZK_MIK2 a schema:PropertyValue ; schema:name "SWS MIK2 im Studiengang BMZK" ; schema:value 4 .</v>
      </c>
      <c r="Q9" t="s">
        <v>895</v>
      </c>
      <c r="R9" t="str">
        <f t="shared" si="9"/>
        <v>module:MIK2 module:progrSpecProp_SWS module:SWS_MIK2 . module:SWS_MIK2 a schema:PropertyValue ; schema:identifier "SWS" ; schema:name "SWS MIK2" ; schema:valueReference module:SWS_BIFK_MIK2 , module:SWS_BACS_MIK2 , module:SWS_BMZK_MIK2 . module:SWS_BIFK_MIK2 a schema:PropertyValue ; schema:name "SWS MIK2 im Studiengang BIFK" ; schema:value 4 . module:SWS_BACS_MIK2 a schema:PropertyValue ; schema:name "SWS MIK2 im Studiengang BACS" ; schema:value 4 . module:SWS_BMZK_MIK2 a schema:PropertyValue ; schema:name "SWS MIK2 im Studiengang BMZK" ; schema:value 4 .</v>
      </c>
    </row>
    <row r="10" spans="1:18" x14ac:dyDescent="0.35">
      <c r="A10" s="11" t="s">
        <v>815</v>
      </c>
      <c r="B10" s="4" t="s">
        <v>523</v>
      </c>
      <c r="C10" s="25" t="s">
        <v>725</v>
      </c>
      <c r="D10" s="28" t="str">
        <f t="shared" si="0"/>
        <v xml:space="preserve">module:FSAT module:progrSpecProp_SWS module:SWS_FSAT . module:SWS_FSAT a schema:PropertyValue ; schema:identifier "SWS" ; schema:name "SWS FSAT" ; schema:valueReference </v>
      </c>
      <c r="E10" s="18" t="s">
        <v>699</v>
      </c>
      <c r="F10" s="16" t="str">
        <f t="shared" si="1"/>
        <v xml:space="preserve">module:SWS_BIFK_FSAT </v>
      </c>
      <c r="G10" s="16" t="str">
        <f t="shared" si="2"/>
        <v xml:space="preserve"> module:SWS_BIFK_FSAT a schema:PropertyValue ; schema:name "SWS FSAT im Studiengang BIFK" ; schema:value 4 .</v>
      </c>
      <c r="H10" t="s">
        <v>700</v>
      </c>
      <c r="I10" s="16" t="str">
        <f t="shared" si="3"/>
        <v xml:space="preserve">, module:SWS_BACS_FSAT </v>
      </c>
      <c r="J10" s="16" t="str">
        <f t="shared" si="4"/>
        <v xml:space="preserve"> module:SWS_BACS_FSAT a schema:PropertyValue ; schema:name "SWS FSAT im Studiengang BACS" ; schema:value 4 .</v>
      </c>
      <c r="K10" t="s">
        <v>701</v>
      </c>
      <c r="L10" s="16" t="str">
        <f t="shared" si="5"/>
        <v>, module:SWS_BMZK_FSAT .</v>
      </c>
      <c r="M10" s="16" t="str">
        <f t="shared" si="6"/>
        <v xml:space="preserve"> module:SWS_BMZK_FSAT a schema:PropertyValue ; schema:name "SWS FSAT im Studiengang BMZK" ; schema:value 4 .</v>
      </c>
      <c r="N10" s="24" t="str">
        <f t="shared" si="7"/>
        <v>module:SWS_BIFK_FSAT , module:SWS_BACS_FSAT , module:SWS_BMZK_FSAT .</v>
      </c>
      <c r="O10" s="18">
        <v>4</v>
      </c>
      <c r="P10" t="str">
        <f t="shared" si="8"/>
        <v xml:space="preserve"> module:SWS_BIFK_FSAT a schema:PropertyValue ; schema:name "SWS FSAT im Studiengang BIFK" ; schema:value 4 . module:SWS_BACS_FSAT a schema:PropertyValue ; schema:name "SWS FSAT im Studiengang BACS" ; schema:value 4 . module:SWS_BMZK_FSAT a schema:PropertyValue ; schema:name "SWS FSAT im Studiengang BMZK" ; schema:value 4 .</v>
      </c>
      <c r="Q10" t="s">
        <v>895</v>
      </c>
      <c r="R10" t="str">
        <f t="shared" si="9"/>
        <v>module:FSAT module:progrSpecProp_SWS module:SWS_FSAT . module:SWS_FSAT a schema:PropertyValue ; schema:identifier "SWS" ; schema:name "SWS FSAT" ; schema:valueReference module:SWS_BIFK_FSAT , module:SWS_BACS_FSAT , module:SWS_BMZK_FSAT . module:SWS_BIFK_FSAT a schema:PropertyValue ; schema:name "SWS FSAT im Studiengang BIFK" ; schema:value 4 . module:SWS_BACS_FSAT a schema:PropertyValue ; schema:name "SWS FSAT im Studiengang BACS" ; schema:value 4 . module:SWS_BMZK_FSAT a schema:PropertyValue ; schema:name "SWS FSAT im Studiengang BMZK" ; schema:value 4 .</v>
      </c>
    </row>
    <row r="11" spans="1:18" x14ac:dyDescent="0.35">
      <c r="A11" s="11" t="s">
        <v>816</v>
      </c>
      <c r="B11" s="4" t="s">
        <v>471</v>
      </c>
      <c r="C11" s="25" t="s">
        <v>725</v>
      </c>
      <c r="D11" s="28" t="str">
        <f t="shared" si="0"/>
        <v xml:space="preserve">module:BSWC module:progrSpecProp_SWS module:SWS_BSWC . module:SWS_BSWC a schema:PropertyValue ; schema:identifier "SWS" ; schema:name "SWS BSWC" ; schema:valueReference </v>
      </c>
      <c r="E11" s="18" t="s">
        <v>699</v>
      </c>
      <c r="F11" s="16" t="str">
        <f t="shared" si="1"/>
        <v xml:space="preserve">module:SWS_BIFK_BSWC </v>
      </c>
      <c r="G11" s="16" t="str">
        <f t="shared" si="2"/>
        <v xml:space="preserve"> module:SWS_BIFK_BSWC a schema:PropertyValue ; schema:name "SWS BSWC im Studiengang BIFK" ; schema:value 4 .</v>
      </c>
      <c r="H11" t="s">
        <v>700</v>
      </c>
      <c r="I11" s="16" t="str">
        <f t="shared" si="3"/>
        <v xml:space="preserve">, module:SWS_BACS_BSWC </v>
      </c>
      <c r="J11" s="16" t="str">
        <f t="shared" si="4"/>
        <v xml:space="preserve"> module:SWS_BACS_BSWC a schema:PropertyValue ; schema:name "SWS BSWC im Studiengang BACS" ; schema:value 4 .</v>
      </c>
      <c r="K11" t="s">
        <v>701</v>
      </c>
      <c r="L11" s="16" t="str">
        <f t="shared" si="5"/>
        <v>, module:SWS_BMZK_BSWC .</v>
      </c>
      <c r="M11" s="16" t="str">
        <f t="shared" si="6"/>
        <v xml:space="preserve"> module:SWS_BMZK_BSWC a schema:PropertyValue ; schema:name "SWS BSWC im Studiengang BMZK" ; schema:value 4 .</v>
      </c>
      <c r="N11" s="24" t="str">
        <f t="shared" si="7"/>
        <v>module:SWS_BIFK_BSWC , module:SWS_BACS_BSWC , module:SWS_BMZK_BSWC .</v>
      </c>
      <c r="O11" s="18">
        <v>4</v>
      </c>
      <c r="P11" t="str">
        <f t="shared" si="8"/>
        <v xml:space="preserve"> module:SWS_BIFK_BSWC a schema:PropertyValue ; schema:name "SWS BSWC im Studiengang BIFK" ; schema:value 4 . module:SWS_BACS_BSWC a schema:PropertyValue ; schema:name "SWS BSWC im Studiengang BACS" ; schema:value 4 . module:SWS_BMZK_BSWC a schema:PropertyValue ; schema:name "SWS BSWC im Studiengang BMZK" ; schema:value 4 .</v>
      </c>
      <c r="Q11" t="s">
        <v>895</v>
      </c>
      <c r="R11" t="str">
        <f t="shared" si="9"/>
        <v>module:BSWC module:progrSpecProp_SWS module:SWS_BSWC . module:SWS_BSWC a schema:PropertyValue ; schema:identifier "SWS" ; schema:name "SWS BSWC" ; schema:valueReference module:SWS_BIFK_BSWC , module:SWS_BACS_BSWC , module:SWS_BMZK_BSWC . module:SWS_BIFK_BSWC a schema:PropertyValue ; schema:name "SWS BSWC im Studiengang BIFK" ; schema:value 4 . module:SWS_BACS_BSWC a schema:PropertyValue ; schema:name "SWS BSWC im Studiengang BACS" ; schema:value 4 . module:SWS_BMZK_BSWC a schema:PropertyValue ; schema:name "SWS BSWC im Studiengang BMZK" ; schema:value 4 .</v>
      </c>
    </row>
    <row r="12" spans="1:18" x14ac:dyDescent="0.35">
      <c r="A12" s="11" t="s">
        <v>817</v>
      </c>
      <c r="B12" s="4" t="s">
        <v>509</v>
      </c>
      <c r="C12" s="25" t="s">
        <v>725</v>
      </c>
      <c r="D12" s="28" t="str">
        <f t="shared" si="0"/>
        <v xml:space="preserve">module:PIK2 module:progrSpecProp_SWS module:SWS_PIK2 . module:SWS_PIK2 a schema:PropertyValue ; schema:identifier "SWS" ; schema:name "SWS PIK2" ; schema:valueReference </v>
      </c>
      <c r="E12" s="18" t="s">
        <v>699</v>
      </c>
      <c r="F12" s="16" t="str">
        <f t="shared" si="1"/>
        <v xml:space="preserve">module:SWS_BIFK_PIK2 </v>
      </c>
      <c r="G12" s="16" t="str">
        <f t="shared" si="2"/>
        <v xml:space="preserve"> module:SWS_BIFK_PIK2 a schema:PropertyValue ; schema:name "SWS PIK2 im Studiengang BIFK" ; schema:value 4 .</v>
      </c>
      <c r="H12" t="s">
        <v>700</v>
      </c>
      <c r="I12" s="16" t="str">
        <f t="shared" si="3"/>
        <v xml:space="preserve">, module:SWS_BACS_PIK2 </v>
      </c>
      <c r="J12" s="16" t="str">
        <f t="shared" si="4"/>
        <v xml:space="preserve"> module:SWS_BACS_PIK2 a schema:PropertyValue ; schema:name "SWS PIK2 im Studiengang BACS" ; schema:value 4 .</v>
      </c>
      <c r="K12" t="s">
        <v>701</v>
      </c>
      <c r="L12" s="16" t="str">
        <f t="shared" si="5"/>
        <v>, module:SWS_BMZK_PIK2 .</v>
      </c>
      <c r="M12" s="16" t="str">
        <f t="shared" si="6"/>
        <v xml:space="preserve"> module:SWS_BMZK_PIK2 a schema:PropertyValue ; schema:name "SWS PIK2 im Studiengang BMZK" ; schema:value 4 .</v>
      </c>
      <c r="N12" s="24" t="str">
        <f t="shared" si="7"/>
        <v>module:SWS_BIFK_PIK2 , module:SWS_BACS_PIK2 , module:SWS_BMZK_PIK2 .</v>
      </c>
      <c r="O12" s="18">
        <v>4</v>
      </c>
      <c r="P12" t="str">
        <f t="shared" si="8"/>
        <v xml:space="preserve"> module:SWS_BIFK_PIK2 a schema:PropertyValue ; schema:name "SWS PIK2 im Studiengang BIFK" ; schema:value 4 . module:SWS_BACS_PIK2 a schema:PropertyValue ; schema:name "SWS PIK2 im Studiengang BACS" ; schema:value 4 . module:SWS_BMZK_PIK2 a schema:PropertyValue ; schema:name "SWS PIK2 im Studiengang BMZK" ; schema:value 4 .</v>
      </c>
      <c r="Q12" t="s">
        <v>895</v>
      </c>
      <c r="R12" t="str">
        <f t="shared" si="9"/>
        <v>module:PIK2 module:progrSpecProp_SWS module:SWS_PIK2 . module:SWS_PIK2 a schema:PropertyValue ; schema:identifier "SWS" ; schema:name "SWS PIK2" ; schema:valueReference module:SWS_BIFK_PIK2 , module:SWS_BACS_PIK2 , module:SWS_BMZK_PIK2 . module:SWS_BIFK_PIK2 a schema:PropertyValue ; schema:name "SWS PIK2 im Studiengang BIFK" ; schema:value 4 . module:SWS_BACS_PIK2 a schema:PropertyValue ; schema:name "SWS PIK2 im Studiengang BACS" ; schema:value 4 . module:SWS_BMZK_PIK2 a schema:PropertyValue ; schema:name "SWS PIK2 im Studiengang BMZK" ; schema:value 4 .</v>
      </c>
    </row>
    <row r="13" spans="1:18" x14ac:dyDescent="0.35">
      <c r="A13" s="11" t="s">
        <v>818</v>
      </c>
      <c r="B13" s="4" t="s">
        <v>501</v>
      </c>
      <c r="C13" s="25" t="s">
        <v>725</v>
      </c>
      <c r="D13" s="28" t="str">
        <f t="shared" si="0"/>
        <v xml:space="preserve">module:ReOr module:progrSpecProp_SWS module:SWS_ReOr . module:SWS_ReOr a schema:PropertyValue ; schema:identifier "SWS" ; schema:name "SWS ReOr" ; schema:valueReference </v>
      </c>
      <c r="E13" s="18" t="s">
        <v>699</v>
      </c>
      <c r="F13" s="16" t="str">
        <f t="shared" si="1"/>
        <v xml:space="preserve">module:SWS_BIFK_ReOr </v>
      </c>
      <c r="G13" s="16" t="str">
        <f t="shared" si="2"/>
        <v xml:space="preserve"> module:SWS_BIFK_ReOr a schema:PropertyValue ; schema:name "SWS ReOr im Studiengang BIFK" ; schema:value 4 .</v>
      </c>
      <c r="H13" t="s">
        <v>700</v>
      </c>
      <c r="I13" s="16" t="str">
        <f t="shared" si="3"/>
        <v xml:space="preserve">, module:SWS_BACS_ReOr </v>
      </c>
      <c r="J13" s="16" t="str">
        <f t="shared" si="4"/>
        <v xml:space="preserve"> module:SWS_BACS_ReOr a schema:PropertyValue ; schema:name "SWS ReOr im Studiengang BACS" ; schema:value 4 .</v>
      </c>
      <c r="L13" s="16" t="str">
        <f t="shared" si="5"/>
        <v>.</v>
      </c>
      <c r="M13" s="16" t="str">
        <f t="shared" si="6"/>
        <v/>
      </c>
      <c r="N13" s="24" t="str">
        <f t="shared" si="7"/>
        <v>module:SWS_BIFK_ReOr , module:SWS_BACS_ReOr .</v>
      </c>
      <c r="O13" s="18">
        <v>4</v>
      </c>
      <c r="P13" t="str">
        <f t="shared" si="8"/>
        <v xml:space="preserve"> module:SWS_BIFK_ReOr a schema:PropertyValue ; schema:name "SWS ReOr im Studiengang BIFK" ; schema:value 4 . module:SWS_BACS_ReOr a schema:PropertyValue ; schema:name "SWS ReOr im Studiengang BACS" ; schema:value 4 .</v>
      </c>
      <c r="Q13" t="s">
        <v>895</v>
      </c>
      <c r="R13" t="str">
        <f t="shared" si="9"/>
        <v>module:ReOr module:progrSpecProp_SWS module:SWS_ReOr . module:SWS_ReOr a schema:PropertyValue ; schema:identifier "SWS" ; schema:name "SWS ReOr" ; schema:valueReference module:SWS_BIFK_ReOr , module:SWS_BACS_ReOr . module:SWS_BIFK_ReOr a schema:PropertyValue ; schema:name "SWS ReOr im Studiengang BIFK" ; schema:value 4 . module:SWS_BACS_ReOr a schema:PropertyValue ; schema:name "SWS ReOr im Studiengang BACS" ; schema:value 4 .</v>
      </c>
    </row>
    <row r="14" spans="1:18" x14ac:dyDescent="0.35">
      <c r="A14" s="11" t="s">
        <v>819</v>
      </c>
      <c r="B14" s="4" t="s">
        <v>496</v>
      </c>
      <c r="C14" s="25" t="s">
        <v>725</v>
      </c>
      <c r="D14" s="28" t="str">
        <f t="shared" si="0"/>
        <v xml:space="preserve">module:MGMD module:progrSpecProp_SWS module:SWS_MGMD . module:SWS_MGMD a schema:PropertyValue ; schema:identifier "SWS" ; schema:name "SWS MGMD" ; schema:valueReference </v>
      </c>
      <c r="E14" s="18" t="s">
        <v>699</v>
      </c>
      <c r="F14" s="16" t="str">
        <f t="shared" si="1"/>
        <v xml:space="preserve">module:SWS_BIFK_MGMD </v>
      </c>
      <c r="G14" s="16" t="str">
        <f t="shared" si="2"/>
        <v xml:space="preserve"> module:SWS_BIFK_MGMD a schema:PropertyValue ; schema:name "SWS MGMD im Studiengang BIFK" ; schema:value 4 .</v>
      </c>
      <c r="H14" t="s">
        <v>700</v>
      </c>
      <c r="I14" s="16" t="str">
        <f t="shared" si="3"/>
        <v xml:space="preserve">, module:SWS_BACS_MGMD </v>
      </c>
      <c r="J14" s="16" t="str">
        <f t="shared" si="4"/>
        <v xml:space="preserve"> module:SWS_BACS_MGMD a schema:PropertyValue ; schema:name "SWS MGMD im Studiengang BACS" ; schema:value 4 .</v>
      </c>
      <c r="L14" s="16" t="str">
        <f t="shared" si="5"/>
        <v>.</v>
      </c>
      <c r="M14" s="16" t="str">
        <f t="shared" si="6"/>
        <v/>
      </c>
      <c r="N14" s="24" t="str">
        <f t="shared" si="7"/>
        <v>module:SWS_BIFK_MGMD , module:SWS_BACS_MGMD .</v>
      </c>
      <c r="O14" s="18">
        <v>4</v>
      </c>
      <c r="P14" t="str">
        <f t="shared" si="8"/>
        <v xml:space="preserve"> module:SWS_BIFK_MGMD a schema:PropertyValue ; schema:name "SWS MGMD im Studiengang BIFK" ; schema:value 4 . module:SWS_BACS_MGMD a schema:PropertyValue ; schema:name "SWS MGMD im Studiengang BACS" ; schema:value 4 .</v>
      </c>
      <c r="Q14" t="s">
        <v>895</v>
      </c>
      <c r="R14" t="str">
        <f t="shared" si="9"/>
        <v>module:MGMD module:progrSpecProp_SWS module:SWS_MGMD . module:SWS_MGMD a schema:PropertyValue ; schema:identifier "SWS" ; schema:name "SWS MGMD" ; schema:valueReference module:SWS_BIFK_MGMD , module:SWS_BACS_MGMD . module:SWS_BIFK_MGMD a schema:PropertyValue ; schema:name "SWS MGMD im Studiengang BIFK" ; schema:value 4 . module:SWS_BACS_MGMD a schema:PropertyValue ; schema:name "SWS MGMD im Studiengang BACS" ; schema:value 4 .</v>
      </c>
    </row>
    <row r="15" spans="1:18" x14ac:dyDescent="0.35">
      <c r="A15" s="11" t="s">
        <v>820</v>
      </c>
      <c r="B15" s="4" t="s">
        <v>490</v>
      </c>
      <c r="C15" s="25" t="s">
        <v>725</v>
      </c>
      <c r="D15" s="28" t="str">
        <f t="shared" si="0"/>
        <v xml:space="preserve">module:MIK3 module:progrSpecProp_SWS module:SWS_MIK3 . module:SWS_MIK3 a schema:PropertyValue ; schema:identifier "SWS" ; schema:name "SWS MIK3" ; schema:valueReference </v>
      </c>
      <c r="E15" s="18" t="s">
        <v>699</v>
      </c>
      <c r="F15" s="16" t="str">
        <f t="shared" si="1"/>
        <v xml:space="preserve">module:SWS_BIFK_MIK3 </v>
      </c>
      <c r="G15" s="16" t="str">
        <f t="shared" si="2"/>
        <v xml:space="preserve"> module:SWS_BIFK_MIK3 a schema:PropertyValue ; schema:name "SWS MIK3 im Studiengang BIFK" ; schema:value 2 .</v>
      </c>
      <c r="H15" t="s">
        <v>700</v>
      </c>
      <c r="I15" s="16" t="str">
        <f t="shared" si="3"/>
        <v xml:space="preserve">, module:SWS_BACS_MIK3 </v>
      </c>
      <c r="J15" s="16" t="str">
        <f t="shared" si="4"/>
        <v xml:space="preserve"> module:SWS_BACS_MIK3 a schema:PropertyValue ; schema:name "SWS MIK3 im Studiengang BACS" ; schema:value 2 .</v>
      </c>
      <c r="L15" s="16" t="str">
        <f t="shared" si="5"/>
        <v>.</v>
      </c>
      <c r="M15" s="16" t="str">
        <f t="shared" si="6"/>
        <v/>
      </c>
      <c r="N15" s="24" t="str">
        <f t="shared" si="7"/>
        <v>module:SWS_BIFK_MIK3 , module:SWS_BACS_MIK3 .</v>
      </c>
      <c r="O15" s="18">
        <v>2</v>
      </c>
      <c r="P15" t="str">
        <f t="shared" si="8"/>
        <v xml:space="preserve"> module:SWS_BIFK_MIK3 a schema:PropertyValue ; schema:name "SWS MIK3 im Studiengang BIFK" ; schema:value 2 . module:SWS_BACS_MIK3 a schema:PropertyValue ; schema:name "SWS MIK3 im Studiengang BACS" ; schema:value 2 .</v>
      </c>
      <c r="Q15" t="s">
        <v>895</v>
      </c>
      <c r="R15" t="str">
        <f t="shared" si="9"/>
        <v>module:MIK3 module:progrSpecProp_SWS module:SWS_MIK3 . module:SWS_MIK3 a schema:PropertyValue ; schema:identifier "SWS" ; schema:name "SWS MIK3" ; schema:valueReference module:SWS_BIFK_MIK3 , module:SWS_BACS_MIK3 . module:SWS_BIFK_MIK3 a schema:PropertyValue ; schema:name "SWS MIK3 im Studiengang BIFK" ; schema:value 2 . module:SWS_BACS_MIK3 a schema:PropertyValue ; schema:name "SWS MIK3 im Studiengang BACS" ; schema:value 2 .</v>
      </c>
    </row>
    <row r="16" spans="1:18" x14ac:dyDescent="0.35">
      <c r="A16" s="11" t="s">
        <v>821</v>
      </c>
      <c r="B16" s="4" t="s">
        <v>481</v>
      </c>
      <c r="C16" s="25" t="s">
        <v>725</v>
      </c>
      <c r="D16" s="28" t="str">
        <f t="shared" si="0"/>
        <v xml:space="preserve">module:DBIK module:progrSpecProp_SWS module:SWS_DBIK . module:SWS_DBIK a schema:PropertyValue ; schema:identifier "SWS" ; schema:name "SWS DBIK" ; schema:valueReference </v>
      </c>
      <c r="E16" s="18" t="s">
        <v>699</v>
      </c>
      <c r="F16" s="16" t="str">
        <f t="shared" si="1"/>
        <v xml:space="preserve">module:SWS_BIFK_DBIK </v>
      </c>
      <c r="G16" s="16" t="str">
        <f t="shared" si="2"/>
        <v xml:space="preserve"> module:SWS_BIFK_DBIK a schema:PropertyValue ; schema:name "SWS DBIK im Studiengang BIFK" ; schema:value 4 .</v>
      </c>
      <c r="H16" t="s">
        <v>700</v>
      </c>
      <c r="I16" s="16" t="str">
        <f t="shared" si="3"/>
        <v xml:space="preserve">, module:SWS_BACS_DBIK </v>
      </c>
      <c r="J16" s="16" t="str">
        <f t="shared" si="4"/>
        <v xml:space="preserve"> module:SWS_BACS_DBIK a schema:PropertyValue ; schema:name "SWS DBIK im Studiengang BACS" ; schema:value 4 .</v>
      </c>
      <c r="K16" t="s">
        <v>701</v>
      </c>
      <c r="L16" s="16" t="str">
        <f t="shared" si="5"/>
        <v>, module:SWS_BMZK_DBIK .</v>
      </c>
      <c r="M16" s="16" t="str">
        <f t="shared" si="6"/>
        <v xml:space="preserve"> module:SWS_BMZK_DBIK a schema:PropertyValue ; schema:name "SWS DBIK im Studiengang BMZK" ; schema:value 4 .</v>
      </c>
      <c r="N16" s="24" t="str">
        <f t="shared" si="7"/>
        <v>module:SWS_BIFK_DBIK , module:SWS_BACS_DBIK , module:SWS_BMZK_DBIK .</v>
      </c>
      <c r="O16" s="18">
        <v>4</v>
      </c>
      <c r="P16" t="str">
        <f t="shared" si="8"/>
        <v xml:space="preserve"> module:SWS_BIFK_DBIK a schema:PropertyValue ; schema:name "SWS DBIK im Studiengang BIFK" ; schema:value 4 . module:SWS_BACS_DBIK a schema:PropertyValue ; schema:name "SWS DBIK im Studiengang BACS" ; schema:value 4 . module:SWS_BMZK_DBIK a schema:PropertyValue ; schema:name "SWS DBIK im Studiengang BMZK" ; schema:value 4 .</v>
      </c>
      <c r="Q16" t="s">
        <v>895</v>
      </c>
      <c r="R16" t="str">
        <f t="shared" si="9"/>
        <v>module:DBIK module:progrSpecProp_SWS module:SWS_DBIK . module:SWS_DBIK a schema:PropertyValue ; schema:identifier "SWS" ; schema:name "SWS DBIK" ; schema:valueReference module:SWS_BIFK_DBIK , module:SWS_BACS_DBIK , module:SWS_BMZK_DBIK . module:SWS_BIFK_DBIK a schema:PropertyValue ; schema:name "SWS DBIK im Studiengang BIFK" ; schema:value 4 . module:SWS_BACS_DBIK a schema:PropertyValue ; schema:name "SWS DBIK im Studiengang BACS" ; schema:value 4 . module:SWS_BMZK_DBIK a schema:PropertyValue ; schema:name "SWS DBIK im Studiengang BMZK" ; schema:value 4 .</v>
      </c>
    </row>
    <row r="17" spans="1:18" x14ac:dyDescent="0.35">
      <c r="A17" s="11" t="s">
        <v>822</v>
      </c>
      <c r="B17" s="4" t="s">
        <v>475</v>
      </c>
      <c r="C17" s="25" t="s">
        <v>725</v>
      </c>
      <c r="D17" s="28" t="str">
        <f t="shared" si="0"/>
        <v xml:space="preserve">module:BSRN module:progrSpecProp_SWS module:SWS_BSRN . module:SWS_BSRN a schema:PropertyValue ; schema:identifier "SWS" ; schema:name "SWS BSRN" ; schema:valueReference </v>
      </c>
      <c r="E17" s="18" t="s">
        <v>699</v>
      </c>
      <c r="F17" s="16" t="str">
        <f t="shared" si="1"/>
        <v xml:space="preserve">module:SWS_BIFK_BSRN </v>
      </c>
      <c r="G17" s="16" t="str">
        <f t="shared" si="2"/>
        <v xml:space="preserve"> module:SWS_BIFK_BSRN a schema:PropertyValue ; schema:name "SWS BSRN im Studiengang BIFK" ; schema:value 4 .</v>
      </c>
      <c r="H17" t="s">
        <v>700</v>
      </c>
      <c r="I17" s="16" t="str">
        <f t="shared" si="3"/>
        <v xml:space="preserve">, module:SWS_BACS_BSRN </v>
      </c>
      <c r="J17" s="16" t="str">
        <f t="shared" si="4"/>
        <v xml:space="preserve"> module:SWS_BACS_BSRN a schema:PropertyValue ; schema:name "SWS BSRN im Studiengang BACS" ; schema:value 4 .</v>
      </c>
      <c r="K17" t="s">
        <v>701</v>
      </c>
      <c r="L17" s="16" t="str">
        <f t="shared" si="5"/>
        <v>, module:SWS_BMZK_BSRN .</v>
      </c>
      <c r="M17" s="16" t="str">
        <f t="shared" si="6"/>
        <v xml:space="preserve"> module:SWS_BMZK_BSRN a schema:PropertyValue ; schema:name "SWS BSRN im Studiengang BMZK" ; schema:value 4 .</v>
      </c>
      <c r="N17" s="24" t="str">
        <f t="shared" si="7"/>
        <v>module:SWS_BIFK_BSRN , module:SWS_BACS_BSRN , module:SWS_BMZK_BSRN .</v>
      </c>
      <c r="O17" s="18">
        <v>4</v>
      </c>
      <c r="P17" t="str">
        <f t="shared" si="8"/>
        <v xml:space="preserve"> module:SWS_BIFK_BSRN a schema:PropertyValue ; schema:name "SWS BSRN im Studiengang BIFK" ; schema:value 4 . module:SWS_BACS_BSRN a schema:PropertyValue ; schema:name "SWS BSRN im Studiengang BACS" ; schema:value 4 . module:SWS_BMZK_BSRN a schema:PropertyValue ; schema:name "SWS BSRN im Studiengang BMZK" ; schema:value 4 .</v>
      </c>
      <c r="Q17" t="s">
        <v>895</v>
      </c>
      <c r="R17" t="str">
        <f t="shared" si="9"/>
        <v>module:BSRN module:progrSpecProp_SWS module:SWS_BSRN . module:SWS_BSRN a schema:PropertyValue ; schema:identifier "SWS" ; schema:name "SWS BSRN" ; schema:valueReference module:SWS_BIFK_BSRN , module:SWS_BACS_BSRN , module:SWS_BMZK_BSRN . module:SWS_BIFK_BSRN a schema:PropertyValue ; schema:name "SWS BSRN im Studiengang BIFK" ; schema:value 4 . module:SWS_BACS_BSRN a schema:PropertyValue ; schema:name "SWS BSRN im Studiengang BACS" ; schema:value 4 . module:SWS_BMZK_BSRN a schema:PropertyValue ; schema:name "SWS BSRN im Studiengang BMZK" ; schema:value 4 .</v>
      </c>
    </row>
    <row r="18" spans="1:18" x14ac:dyDescent="0.35">
      <c r="A18" s="11" t="s">
        <v>823</v>
      </c>
      <c r="B18" s="4" t="s">
        <v>466</v>
      </c>
      <c r="C18" s="25" t="s">
        <v>725</v>
      </c>
      <c r="D18" s="28" t="str">
        <f t="shared" si="0"/>
        <v xml:space="preserve">module:PIK3 module:progrSpecProp_SWS module:SWS_PIK3 . module:SWS_PIK3 a schema:PropertyValue ; schema:identifier "SWS" ; schema:name "SWS PIK3" ; schema:valueReference </v>
      </c>
      <c r="E18" s="18" t="s">
        <v>699</v>
      </c>
      <c r="F18" s="16" t="str">
        <f t="shared" si="1"/>
        <v xml:space="preserve">module:SWS_BIFK_PIK3 </v>
      </c>
      <c r="G18" s="16" t="str">
        <f t="shared" si="2"/>
        <v xml:space="preserve"> module:SWS_BIFK_PIK3 a schema:PropertyValue ; schema:name "SWS PIK3 im Studiengang BIFK" ; schema:value 4 .</v>
      </c>
      <c r="H18" t="s">
        <v>700</v>
      </c>
      <c r="I18" s="16" t="str">
        <f t="shared" si="3"/>
        <v xml:space="preserve">, module:SWS_BACS_PIK3 </v>
      </c>
      <c r="J18" s="16" t="str">
        <f t="shared" si="4"/>
        <v xml:space="preserve"> module:SWS_BACS_PIK3 a schema:PropertyValue ; schema:name "SWS PIK3 im Studiengang BACS" ; schema:value 4 .</v>
      </c>
      <c r="K18" t="s">
        <v>701</v>
      </c>
      <c r="L18" s="16" t="str">
        <f t="shared" si="5"/>
        <v>, module:SWS_BMZK_PIK3 .</v>
      </c>
      <c r="M18" s="16" t="str">
        <f t="shared" si="6"/>
        <v xml:space="preserve"> module:SWS_BMZK_PIK3 a schema:PropertyValue ; schema:name "SWS PIK3 im Studiengang BMZK" ; schema:value 4 .</v>
      </c>
      <c r="N18" s="24" t="str">
        <f t="shared" si="7"/>
        <v>module:SWS_BIFK_PIK3 , module:SWS_BACS_PIK3 , module:SWS_BMZK_PIK3 .</v>
      </c>
      <c r="O18" s="18">
        <v>4</v>
      </c>
      <c r="P18" t="str">
        <f t="shared" si="8"/>
        <v xml:space="preserve"> module:SWS_BIFK_PIK3 a schema:PropertyValue ; schema:name "SWS PIK3 im Studiengang BIFK" ; schema:value 4 . module:SWS_BACS_PIK3 a schema:PropertyValue ; schema:name "SWS PIK3 im Studiengang BACS" ; schema:value 4 . module:SWS_BMZK_PIK3 a schema:PropertyValue ; schema:name "SWS PIK3 im Studiengang BMZK" ; schema:value 4 .</v>
      </c>
      <c r="Q18" t="s">
        <v>895</v>
      </c>
      <c r="R18" t="str">
        <f t="shared" si="9"/>
        <v>module:PIK3 module:progrSpecProp_SWS module:SWS_PIK3 . module:SWS_PIK3 a schema:PropertyValue ; schema:identifier "SWS" ; schema:name "SWS PIK3" ; schema:valueReference module:SWS_BIFK_PIK3 , module:SWS_BACS_PIK3 , module:SWS_BMZK_PIK3 . module:SWS_BIFK_PIK3 a schema:PropertyValue ; schema:name "SWS PIK3 im Studiengang BIFK" ; schema:value 4 . module:SWS_BACS_PIK3 a schema:PropertyValue ; schema:name "SWS PIK3 im Studiengang BACS" ; schema:value 4 . module:SWS_BMZK_PIK3 a schema:PropertyValue ; schema:name "SWS PIK3 im Studiengang BMZK" ; schema:value 4 .</v>
      </c>
    </row>
    <row r="19" spans="1:18" x14ac:dyDescent="0.35">
      <c r="A19" s="11" t="s">
        <v>824</v>
      </c>
      <c r="B19" s="4" t="s">
        <v>347</v>
      </c>
      <c r="C19" s="25" t="s">
        <v>725</v>
      </c>
      <c r="D19" s="28" t="str">
        <f t="shared" si="0"/>
        <v xml:space="preserve">module:GrSi module:progrSpecProp_SWS module:SWS_GrSi . module:SWS_GrSi a schema:PropertyValue ; schema:identifier "SWS" ; schema:name "SWS GrSi" ; schema:valueReference </v>
      </c>
      <c r="E19" s="18" t="s">
        <v>699</v>
      </c>
      <c r="F19" s="16" t="str">
        <f t="shared" si="1"/>
        <v xml:space="preserve">module:SWS_BIFK_GrSi </v>
      </c>
      <c r="G19" s="16" t="str">
        <f t="shared" si="2"/>
        <v xml:space="preserve"> module:SWS_BIFK_GrSi a schema:PropertyValue ; schema:name "SWS GrSi im Studiengang BIFK" ; schema:value 4 .</v>
      </c>
      <c r="H19" t="s">
        <v>700</v>
      </c>
      <c r="I19" s="16" t="str">
        <f t="shared" si="3"/>
        <v xml:space="preserve">, module:SWS_BACS_GrSi </v>
      </c>
      <c r="J19" s="16" t="str">
        <f t="shared" si="4"/>
        <v xml:space="preserve"> module:SWS_BACS_GrSi a schema:PropertyValue ; schema:name "SWS GrSi im Studiengang BACS" ; schema:value 4 .</v>
      </c>
      <c r="K19" t="s">
        <v>701</v>
      </c>
      <c r="L19" s="16" t="str">
        <f t="shared" si="5"/>
        <v>, module:SWS_BMZK_GrSi .</v>
      </c>
      <c r="M19" s="16" t="str">
        <f t="shared" si="6"/>
        <v xml:space="preserve"> module:SWS_BMZK_GrSi a schema:PropertyValue ; schema:name "SWS GrSi im Studiengang BMZK" ; schema:value 4 .</v>
      </c>
      <c r="N19" s="24" t="str">
        <f t="shared" si="7"/>
        <v>module:SWS_BIFK_GrSi , module:SWS_BACS_GrSi , module:SWS_BMZK_GrSi .</v>
      </c>
      <c r="O19" s="18">
        <v>4</v>
      </c>
      <c r="P19" t="str">
        <f t="shared" si="8"/>
        <v xml:space="preserve"> module:SWS_BIFK_GrSi a schema:PropertyValue ; schema:name "SWS GrSi im Studiengang BIFK" ; schema:value 4 . module:SWS_BACS_GrSi a schema:PropertyValue ; schema:name "SWS GrSi im Studiengang BACS" ; schema:value 4 . module:SWS_BMZK_GrSi a schema:PropertyValue ; schema:name "SWS GrSi im Studiengang BMZK" ; schema:value 4 .</v>
      </c>
      <c r="Q19" t="s">
        <v>895</v>
      </c>
      <c r="R19" t="str">
        <f t="shared" si="9"/>
        <v>module:GrSi module:progrSpecProp_SWS module:SWS_GrSi . module:SWS_GrSi a schema:PropertyValue ; schema:identifier "SWS" ; schema:name "SWS GrSi" ; schema:valueReference module:SWS_BIFK_GrSi , module:SWS_BACS_GrSi , module:SWS_BMZK_GrSi . module:SWS_BIFK_GrSi a schema:PropertyValue ; schema:name "SWS GrSi im Studiengang BIFK" ; schema:value 4 . module:SWS_BACS_GrSi a schema:PropertyValue ; schema:name "SWS GrSi im Studiengang BACS" ; schema:value 4 . module:SWS_BMZK_GrSi a schema:PropertyValue ; schema:name "SWS GrSi im Studiengang BMZK" ; schema:value 4 .</v>
      </c>
    </row>
    <row r="20" spans="1:18" x14ac:dyDescent="0.35">
      <c r="A20" s="11" t="s">
        <v>825</v>
      </c>
      <c r="B20" s="4" t="s">
        <v>450</v>
      </c>
      <c r="C20" s="25" t="s">
        <v>725</v>
      </c>
      <c r="D20" s="28" t="str">
        <f t="shared" si="0"/>
        <v xml:space="preserve">module:AlPP module:progrSpecProp_SWS module:SWS_AlPP . module:SWS_AlPP a schema:PropertyValue ; schema:identifier "SWS" ; schema:name "SWS AlPP" ; schema:valueReference </v>
      </c>
      <c r="E20" s="18" t="s">
        <v>699</v>
      </c>
      <c r="F20" s="16" t="str">
        <f t="shared" si="1"/>
        <v xml:space="preserve">module:SWS_BIFK_AlPP </v>
      </c>
      <c r="G20" s="16" t="str">
        <f t="shared" si="2"/>
        <v xml:space="preserve"> module:SWS_BIFK_AlPP a schema:PropertyValue ; schema:name "SWS AlPP im Studiengang BIFK" ; schema:value 4 .</v>
      </c>
      <c r="H20" t="s">
        <v>700</v>
      </c>
      <c r="I20" s="16" t="str">
        <f t="shared" si="3"/>
        <v xml:space="preserve">, module:SWS_BACS_AlPP </v>
      </c>
      <c r="J20" s="16" t="str">
        <f t="shared" si="4"/>
        <v xml:space="preserve"> module:SWS_BACS_AlPP a schema:PropertyValue ; schema:name "SWS AlPP im Studiengang BACS" ; schema:value 4 .</v>
      </c>
      <c r="K20" t="s">
        <v>701</v>
      </c>
      <c r="L20" s="16" t="str">
        <f t="shared" si="5"/>
        <v>, module:SWS_BMZK_AlPP .</v>
      </c>
      <c r="M20" s="16" t="str">
        <f t="shared" si="6"/>
        <v xml:space="preserve"> module:SWS_BMZK_AlPP a schema:PropertyValue ; schema:name "SWS AlPP im Studiengang BMZK" ; schema:value 4 .</v>
      </c>
      <c r="N20" s="24" t="str">
        <f t="shared" si="7"/>
        <v>module:SWS_BIFK_AlPP , module:SWS_BACS_AlPP , module:SWS_BMZK_AlPP .</v>
      </c>
      <c r="O20" s="18">
        <v>4</v>
      </c>
      <c r="P20" t="str">
        <f t="shared" si="8"/>
        <v xml:space="preserve"> module:SWS_BIFK_AlPP a schema:PropertyValue ; schema:name "SWS AlPP im Studiengang BIFK" ; schema:value 4 . module:SWS_BACS_AlPP a schema:PropertyValue ; schema:name "SWS AlPP im Studiengang BACS" ; schema:value 4 . module:SWS_BMZK_AlPP a schema:PropertyValue ; schema:name "SWS AlPP im Studiengang BMZK" ; schema:value 4 .</v>
      </c>
      <c r="Q20" t="s">
        <v>895</v>
      </c>
      <c r="R20" t="str">
        <f t="shared" si="9"/>
        <v>module:AlPP module:progrSpecProp_SWS module:SWS_AlPP . module:SWS_AlPP a schema:PropertyValue ; schema:identifier "SWS" ; schema:name "SWS AlPP" ; schema:valueReference module:SWS_BIFK_AlPP , module:SWS_BACS_AlPP , module:SWS_BMZK_AlPP . module:SWS_BIFK_AlPP a schema:PropertyValue ; schema:name "SWS AlPP im Studiengang BIFK" ; schema:value 4 . module:SWS_BACS_AlPP a schema:PropertyValue ; schema:name "SWS AlPP im Studiengang BACS" ; schema:value 4 . module:SWS_BMZK_AlPP a schema:PropertyValue ; schema:name "SWS AlPP im Studiengang BMZK" ; schema:value 4 .</v>
      </c>
    </row>
    <row r="21" spans="1:18" x14ac:dyDescent="0.35">
      <c r="A21" s="11" t="s">
        <v>826</v>
      </c>
      <c r="B21" s="4" t="s">
        <v>443</v>
      </c>
      <c r="C21" s="25" t="s">
        <v>725</v>
      </c>
      <c r="D21" s="28" t="str">
        <f t="shared" si="0"/>
        <v xml:space="preserve">module:CoAn module:progrSpecProp_SWS module:SWS_CoAn . module:SWS_CoAn a schema:PropertyValue ; schema:identifier "SWS" ; schema:name "SWS CoAn" ; schema:valueReference </v>
      </c>
      <c r="E21" s="18" t="s">
        <v>699</v>
      </c>
      <c r="F21" s="16" t="str">
        <f t="shared" si="1"/>
        <v xml:space="preserve">module:SWS_BIFK_CoAn </v>
      </c>
      <c r="G21" s="16" t="str">
        <f t="shared" si="2"/>
        <v xml:space="preserve"> module:SWS_BIFK_CoAn a schema:PropertyValue ; schema:name "SWS CoAn im Studiengang BIFK" ; schema:value 4 .</v>
      </c>
      <c r="H21" t="s">
        <v>700</v>
      </c>
      <c r="I21" s="16" t="str">
        <f t="shared" si="3"/>
        <v xml:space="preserve">, module:SWS_BACS_CoAn </v>
      </c>
      <c r="J21" s="16" t="str">
        <f t="shared" si="4"/>
        <v xml:space="preserve"> module:SWS_BACS_CoAn a schema:PropertyValue ; schema:name "SWS CoAn im Studiengang BACS" ; schema:value 4 .</v>
      </c>
      <c r="L21" s="16" t="str">
        <f t="shared" si="5"/>
        <v>.</v>
      </c>
      <c r="M21" s="16" t="str">
        <f t="shared" si="6"/>
        <v/>
      </c>
      <c r="N21" s="24" t="str">
        <f t="shared" si="7"/>
        <v>module:SWS_BIFK_CoAn , module:SWS_BACS_CoAn .</v>
      </c>
      <c r="O21" s="18">
        <v>4</v>
      </c>
      <c r="P21" t="str">
        <f t="shared" si="8"/>
        <v xml:space="preserve"> module:SWS_BIFK_CoAn a schema:PropertyValue ; schema:name "SWS CoAn im Studiengang BIFK" ; schema:value 4 . module:SWS_BACS_CoAn a schema:PropertyValue ; schema:name "SWS CoAn im Studiengang BACS" ; schema:value 4 .</v>
      </c>
      <c r="Q21" t="s">
        <v>895</v>
      </c>
      <c r="R21" t="str">
        <f t="shared" si="9"/>
        <v>module:CoAn module:progrSpecProp_SWS module:SWS_CoAn . module:SWS_CoAn a schema:PropertyValue ; schema:identifier "SWS" ; schema:name "SWS CoAn" ; schema:valueReference module:SWS_BIFK_CoAn , module:SWS_BACS_CoAn . module:SWS_BIFK_CoAn a schema:PropertyValue ; schema:name "SWS CoAn im Studiengang BIFK" ; schema:value 4 . module:SWS_BACS_CoAn a schema:PropertyValue ; schema:name "SWS CoAn im Studiengang BACS" ; schema:value 4 .</v>
      </c>
    </row>
    <row r="22" spans="1:18" x14ac:dyDescent="0.35">
      <c r="A22" s="11" t="s">
        <v>827</v>
      </c>
      <c r="B22" s="4" t="s">
        <v>439</v>
      </c>
      <c r="C22" s="25" t="s">
        <v>725</v>
      </c>
      <c r="D22" s="28" t="str">
        <f t="shared" si="0"/>
        <v xml:space="preserve">module:DVML module:progrSpecProp_SWS module:SWS_DVML . module:SWS_DVML a schema:PropertyValue ; schema:identifier "SWS" ; schema:name "SWS DVML" ; schema:valueReference </v>
      </c>
      <c r="E22" s="18" t="s">
        <v>699</v>
      </c>
      <c r="F22" s="16" t="str">
        <f t="shared" si="1"/>
        <v xml:space="preserve">module:SWS_BIFK_DVML </v>
      </c>
      <c r="G22" s="16" t="str">
        <f t="shared" si="2"/>
        <v xml:space="preserve"> module:SWS_BIFK_DVML a schema:PropertyValue ; schema:name "SWS DVML im Studiengang BIFK" ; schema:value 4 .</v>
      </c>
      <c r="H22" t="s">
        <v>700</v>
      </c>
      <c r="I22" s="16" t="str">
        <f t="shared" si="3"/>
        <v xml:space="preserve">, module:SWS_BACS_DVML </v>
      </c>
      <c r="J22" s="16" t="str">
        <f t="shared" si="4"/>
        <v xml:space="preserve"> module:SWS_BACS_DVML a schema:PropertyValue ; schema:name "SWS DVML im Studiengang BACS" ; schema:value 4 .</v>
      </c>
      <c r="K22" t="s">
        <v>701</v>
      </c>
      <c r="L22" s="16" t="str">
        <f t="shared" si="5"/>
        <v>, module:SWS_BMZK_DVML .</v>
      </c>
      <c r="M22" s="16" t="str">
        <f t="shared" si="6"/>
        <v xml:space="preserve"> module:SWS_BMZK_DVML a schema:PropertyValue ; schema:name "SWS DVML im Studiengang BMZK" ; schema:value 4 .</v>
      </c>
      <c r="N22" s="24" t="str">
        <f t="shared" si="7"/>
        <v>module:SWS_BIFK_DVML , module:SWS_BACS_DVML , module:SWS_BMZK_DVML .</v>
      </c>
      <c r="O22" s="18">
        <v>4</v>
      </c>
      <c r="P22" t="str">
        <f t="shared" si="8"/>
        <v xml:space="preserve"> module:SWS_BIFK_DVML a schema:PropertyValue ; schema:name "SWS DVML im Studiengang BIFK" ; schema:value 4 . module:SWS_BACS_DVML a schema:PropertyValue ; schema:name "SWS DVML im Studiengang BACS" ; schema:value 4 . module:SWS_BMZK_DVML a schema:PropertyValue ; schema:name "SWS DVML im Studiengang BMZK" ; schema:value 4 .</v>
      </c>
      <c r="Q22" t="s">
        <v>895</v>
      </c>
      <c r="R22" t="str">
        <f t="shared" si="9"/>
        <v>module:DVML module:progrSpecProp_SWS module:SWS_DVML . module:SWS_DVML a schema:PropertyValue ; schema:identifier "SWS" ; schema:name "SWS DVML" ; schema:valueReference module:SWS_BIFK_DVML , module:SWS_BACS_DVML , module:SWS_BMZK_DVML . module:SWS_BIFK_DVML a schema:PropertyValue ; schema:name "SWS DVML im Studiengang BIFK" ; schema:value 4 . module:SWS_BACS_DVML a schema:PropertyValue ; schema:name "SWS DVML im Studiengang BACS" ; schema:value 4 . module:SWS_BMZK_DVML a schema:PropertyValue ; schema:name "SWS DVML im Studiengang BMZK" ; schema:value 4 .</v>
      </c>
    </row>
    <row r="23" spans="1:18" x14ac:dyDescent="0.35">
      <c r="A23" s="11" t="s">
        <v>828</v>
      </c>
      <c r="B23" s="4" t="s">
        <v>431</v>
      </c>
      <c r="C23" s="25" t="s">
        <v>725</v>
      </c>
      <c r="D23" s="28" t="str">
        <f t="shared" si="0"/>
        <v xml:space="preserve">module:EfML module:progrSpecProp_SWS module:SWS_EfML . module:SWS_EfML a schema:PropertyValue ; schema:identifier "SWS" ; schema:name "SWS EfML" ; schema:valueReference </v>
      </c>
      <c r="E23" s="18" t="s">
        <v>701</v>
      </c>
      <c r="F23" s="16" t="str">
        <f t="shared" si="1"/>
        <v xml:space="preserve">module:SWS_BMZK_EfML </v>
      </c>
      <c r="G23" s="16" t="str">
        <f t="shared" si="2"/>
        <v xml:space="preserve"> module:SWS_BMZK_EfML a schema:PropertyValue ; schema:name "SWS EfML im Studiengang BMZK" ; schema:value 4 .</v>
      </c>
      <c r="I23" s="16" t="str">
        <f t="shared" si="3"/>
        <v>.</v>
      </c>
      <c r="J23" s="16" t="str">
        <f t="shared" si="4"/>
        <v/>
      </c>
      <c r="L23" s="16" t="str">
        <f t="shared" si="5"/>
        <v/>
      </c>
      <c r="M23" s="16" t="str">
        <f t="shared" si="6"/>
        <v/>
      </c>
      <c r="N23" s="24" t="str">
        <f t="shared" si="7"/>
        <v>module:SWS_BMZK_EfML .</v>
      </c>
      <c r="O23" s="18">
        <v>4</v>
      </c>
      <c r="P23" t="str">
        <f t="shared" si="8"/>
        <v xml:space="preserve"> module:SWS_BMZK_EfML a schema:PropertyValue ; schema:name "SWS EfML im Studiengang BMZK" ; schema:value 4 .</v>
      </c>
      <c r="Q23" t="s">
        <v>895</v>
      </c>
      <c r="R23" t="str">
        <f t="shared" si="9"/>
        <v>module:EfML module:progrSpecProp_SWS module:SWS_EfML . module:SWS_EfML a schema:PropertyValue ; schema:identifier "SWS" ; schema:name "SWS EfML" ; schema:valueReference module:SWS_BMZK_EfML . module:SWS_BMZK_EfML a schema:PropertyValue ; schema:name "SWS EfML im Studiengang BMZK" ; schema:value 4 .</v>
      </c>
    </row>
    <row r="24" spans="1:18" x14ac:dyDescent="0.35">
      <c r="A24" s="11" t="s">
        <v>829</v>
      </c>
      <c r="B24" s="4" t="s">
        <v>303</v>
      </c>
      <c r="C24" s="25" t="s">
        <v>725</v>
      </c>
      <c r="D24" s="28" t="str">
        <f t="shared" si="0"/>
        <v xml:space="preserve">module:GlAV module:progrSpecProp_SWS module:SWS_GlAV . module:SWS_GlAV a schema:PropertyValue ; schema:identifier "SWS" ; schema:name "SWS GlAV" ; schema:valueReference </v>
      </c>
      <c r="E24" s="18" t="s">
        <v>699</v>
      </c>
      <c r="F24" s="16" t="str">
        <f t="shared" si="1"/>
        <v xml:space="preserve">module:SWS_BIFK_GlAV </v>
      </c>
      <c r="G24" s="16" t="str">
        <f t="shared" si="2"/>
        <v xml:space="preserve"> module:SWS_BIFK_GlAV a schema:PropertyValue ; schema:name "SWS GlAV im Studiengang BIFK" ; schema:value 4 .</v>
      </c>
      <c r="H24" t="s">
        <v>700</v>
      </c>
      <c r="I24" s="16" t="str">
        <f t="shared" si="3"/>
        <v xml:space="preserve">, module:SWS_BACS_GlAV </v>
      </c>
      <c r="J24" s="16" t="str">
        <f t="shared" si="4"/>
        <v xml:space="preserve"> module:SWS_BACS_GlAV a schema:PropertyValue ; schema:name "SWS GlAV im Studiengang BACS" ; schema:value 4 .</v>
      </c>
      <c r="L24" s="16" t="str">
        <f t="shared" si="5"/>
        <v>.</v>
      </c>
      <c r="M24" s="16" t="str">
        <f t="shared" si="6"/>
        <v/>
      </c>
      <c r="N24" s="24" t="str">
        <f t="shared" si="7"/>
        <v>module:SWS_BIFK_GlAV , module:SWS_BACS_GlAV .</v>
      </c>
      <c r="O24" s="18">
        <v>4</v>
      </c>
      <c r="P24" t="str">
        <f t="shared" si="8"/>
        <v xml:space="preserve"> module:SWS_BIFK_GlAV a schema:PropertyValue ; schema:name "SWS GlAV im Studiengang BIFK" ; schema:value 4 . module:SWS_BACS_GlAV a schema:PropertyValue ; schema:name "SWS GlAV im Studiengang BACS" ; schema:value 4 .</v>
      </c>
      <c r="Q24" t="s">
        <v>895</v>
      </c>
      <c r="R24" t="str">
        <f t="shared" si="9"/>
        <v>module:GlAV module:progrSpecProp_SWS module:SWS_GlAV . module:SWS_GlAV a schema:PropertyValue ; schema:identifier "SWS" ; schema:name "SWS GlAV" ; schema:valueReference module:SWS_BIFK_GlAV , module:SWS_BACS_GlAV . module:SWS_BIFK_GlAV a schema:PropertyValue ; schema:name "SWS GlAV im Studiengang BIFK" ; schema:value 4 . module:SWS_BACS_GlAV a schema:PropertyValue ; schema:name "SWS GlAV im Studiengang BACS" ; schema:value 4 .</v>
      </c>
    </row>
    <row r="25" spans="1:18" x14ac:dyDescent="0.35">
      <c r="A25" s="11" t="s">
        <v>830</v>
      </c>
      <c r="B25" s="4" t="s">
        <v>416</v>
      </c>
      <c r="C25" s="25" t="s">
        <v>725</v>
      </c>
      <c r="D25" s="28" t="str">
        <f t="shared" si="0"/>
        <v xml:space="preserve">module:GlCC module:progrSpecProp_SWS module:SWS_GlCC . module:SWS_GlCC a schema:PropertyValue ; schema:identifier "SWS" ; schema:name "SWS GlCC" ; schema:valueReference </v>
      </c>
      <c r="E25" s="18" t="s">
        <v>699</v>
      </c>
      <c r="F25" s="16" t="str">
        <f t="shared" si="1"/>
        <v xml:space="preserve">module:SWS_BIFK_GlCC </v>
      </c>
      <c r="G25" s="16" t="str">
        <f t="shared" si="2"/>
        <v xml:space="preserve"> module:SWS_BIFK_GlCC a schema:PropertyValue ; schema:name "SWS GlCC im Studiengang BIFK" ; schema:value 4 .</v>
      </c>
      <c r="H25" t="s">
        <v>700</v>
      </c>
      <c r="I25" s="16" t="str">
        <f t="shared" si="3"/>
        <v xml:space="preserve">, module:SWS_BACS_GlCC </v>
      </c>
      <c r="J25" s="16" t="str">
        <f t="shared" si="4"/>
        <v xml:space="preserve"> module:SWS_BACS_GlCC a schema:PropertyValue ; schema:name "SWS GlCC im Studiengang BACS" ; schema:value 4 .</v>
      </c>
      <c r="K25" t="s">
        <v>701</v>
      </c>
      <c r="L25" s="16" t="str">
        <f t="shared" si="5"/>
        <v>, module:SWS_BMZK_GlCC .</v>
      </c>
      <c r="M25" s="16" t="str">
        <f t="shared" si="6"/>
        <v xml:space="preserve"> module:SWS_BMZK_GlCC a schema:PropertyValue ; schema:name "SWS GlCC im Studiengang BMZK" ; schema:value 4 .</v>
      </c>
      <c r="N25" s="24" t="str">
        <f t="shared" si="7"/>
        <v>module:SWS_BIFK_GlCC , module:SWS_BACS_GlCC , module:SWS_BMZK_GlCC .</v>
      </c>
      <c r="O25" s="18">
        <v>4</v>
      </c>
      <c r="P25" t="str">
        <f t="shared" si="8"/>
        <v xml:space="preserve"> module:SWS_BIFK_GlCC a schema:PropertyValue ; schema:name "SWS GlCC im Studiengang BIFK" ; schema:value 4 . module:SWS_BACS_GlCC a schema:PropertyValue ; schema:name "SWS GlCC im Studiengang BACS" ; schema:value 4 . module:SWS_BMZK_GlCC a schema:PropertyValue ; schema:name "SWS GlCC im Studiengang BMZK" ; schema:value 4 .</v>
      </c>
      <c r="Q25" t="s">
        <v>895</v>
      </c>
      <c r="R25" t="str">
        <f t="shared" si="9"/>
        <v>module:GlCC module:progrSpecProp_SWS module:SWS_GlCC . module:SWS_GlCC a schema:PropertyValue ; schema:identifier "SWS" ; schema:name "SWS GlCC" ; schema:valueReference module:SWS_BIFK_GlCC , module:SWS_BACS_GlCC , module:SWS_BMZK_GlCC . module:SWS_BIFK_GlCC a schema:PropertyValue ; schema:name "SWS GlCC im Studiengang BIFK" ; schema:value 4 . module:SWS_BACS_GlCC a schema:PropertyValue ; schema:name "SWS GlCC im Studiengang BACS" ; schema:value 4 . module:SWS_BMZK_GlCC a schema:PropertyValue ; schema:name "SWS GlCC im Studiengang BMZK" ; schema:value 4 .</v>
      </c>
    </row>
    <row r="26" spans="1:18" x14ac:dyDescent="0.35">
      <c r="A26" s="11" t="s">
        <v>831</v>
      </c>
      <c r="B26" s="4" t="s">
        <v>409</v>
      </c>
      <c r="C26" s="25" t="s">
        <v>725</v>
      </c>
      <c r="D26" s="28" t="str">
        <f t="shared" si="0"/>
        <v xml:space="preserve">module:HuCI module:progrSpecProp_SWS module:SWS_HuCI . module:SWS_HuCI a schema:PropertyValue ; schema:identifier "SWS" ; schema:name "SWS HuCI" ; schema:valueReference </v>
      </c>
      <c r="E26" s="18" t="s">
        <v>699</v>
      </c>
      <c r="F26" s="16" t="str">
        <f t="shared" si="1"/>
        <v xml:space="preserve">module:SWS_BIFK_HuCI </v>
      </c>
      <c r="G26" s="16" t="str">
        <f t="shared" si="2"/>
        <v xml:space="preserve"> module:SWS_BIFK_HuCI a schema:PropertyValue ; schema:name "SWS HuCI im Studiengang BIFK" ; schema:value 4 .</v>
      </c>
      <c r="H26" t="s">
        <v>700</v>
      </c>
      <c r="I26" s="16" t="str">
        <f t="shared" si="3"/>
        <v xml:space="preserve">, module:SWS_BACS_HuCI </v>
      </c>
      <c r="J26" s="16" t="str">
        <f t="shared" si="4"/>
        <v xml:space="preserve"> module:SWS_BACS_HuCI a schema:PropertyValue ; schema:name "SWS HuCI im Studiengang BACS" ; schema:value 4 .</v>
      </c>
      <c r="L26" s="16" t="str">
        <f t="shared" si="5"/>
        <v>.</v>
      </c>
      <c r="M26" s="16" t="str">
        <f t="shared" si="6"/>
        <v/>
      </c>
      <c r="N26" s="24" t="str">
        <f t="shared" si="7"/>
        <v>module:SWS_BIFK_HuCI , module:SWS_BACS_HuCI .</v>
      </c>
      <c r="O26" s="18">
        <v>4</v>
      </c>
      <c r="P26" t="str">
        <f t="shared" si="8"/>
        <v xml:space="preserve"> module:SWS_BIFK_HuCI a schema:PropertyValue ; schema:name "SWS HuCI im Studiengang BIFK" ; schema:value 4 . module:SWS_BACS_HuCI a schema:PropertyValue ; schema:name "SWS HuCI im Studiengang BACS" ; schema:value 4 .</v>
      </c>
      <c r="Q26" t="s">
        <v>895</v>
      </c>
      <c r="R26" t="str">
        <f t="shared" si="9"/>
        <v>module:HuCI module:progrSpecProp_SWS module:SWS_HuCI . module:SWS_HuCI a schema:PropertyValue ; schema:identifier "SWS" ; schema:name "SWS HuCI" ; schema:valueReference module:SWS_BIFK_HuCI , module:SWS_BACS_HuCI . module:SWS_BIFK_HuCI a schema:PropertyValue ; schema:name "SWS HuCI im Studiengang BIFK" ; schema:value 4 . module:SWS_BACS_HuCI a schema:PropertyValue ; schema:name "SWS HuCI im Studiengang BACS" ; schema:value 4 .</v>
      </c>
    </row>
    <row r="27" spans="1:18" x14ac:dyDescent="0.35">
      <c r="A27" s="11" t="s">
        <v>832</v>
      </c>
      <c r="B27" s="4" t="s">
        <v>401</v>
      </c>
      <c r="C27" s="25" t="s">
        <v>725</v>
      </c>
      <c r="D27" s="28" t="str">
        <f t="shared" si="0"/>
        <v xml:space="preserve">module:MiCT module:progrSpecProp_SWS module:SWS_MiCT . module:SWS_MiCT a schema:PropertyValue ; schema:identifier "SWS" ; schema:name "SWS MiCT" ; schema:valueReference </v>
      </c>
      <c r="E27" s="18" t="s">
        <v>699</v>
      </c>
      <c r="F27" s="16" t="str">
        <f t="shared" si="1"/>
        <v xml:space="preserve">module:SWS_BIFK_MiCT </v>
      </c>
      <c r="G27" s="16" t="str">
        <f t="shared" si="2"/>
        <v xml:space="preserve"> module:SWS_BIFK_MiCT a schema:PropertyValue ; schema:name "SWS MiCT im Studiengang BIFK" ; schema:value 4 .</v>
      </c>
      <c r="H27" t="s">
        <v>700</v>
      </c>
      <c r="I27" s="16" t="str">
        <f t="shared" si="3"/>
        <v xml:space="preserve">, module:SWS_BACS_MiCT </v>
      </c>
      <c r="J27" s="16" t="str">
        <f t="shared" si="4"/>
        <v xml:space="preserve"> module:SWS_BACS_MiCT a schema:PropertyValue ; schema:name "SWS MiCT im Studiengang BACS" ; schema:value 4 .</v>
      </c>
      <c r="L27" s="16" t="str">
        <f t="shared" si="5"/>
        <v>.</v>
      </c>
      <c r="M27" s="16" t="str">
        <f t="shared" si="6"/>
        <v/>
      </c>
      <c r="N27" s="24" t="str">
        <f t="shared" si="7"/>
        <v>module:SWS_BIFK_MiCT , module:SWS_BACS_MiCT .</v>
      </c>
      <c r="O27" s="18">
        <v>4</v>
      </c>
      <c r="P27" t="str">
        <f t="shared" si="8"/>
        <v xml:space="preserve"> module:SWS_BIFK_MiCT a schema:PropertyValue ; schema:name "SWS MiCT im Studiengang BIFK" ; schema:value 4 . module:SWS_BACS_MiCT a schema:PropertyValue ; schema:name "SWS MiCT im Studiengang BACS" ; schema:value 4 .</v>
      </c>
      <c r="Q27" t="s">
        <v>895</v>
      </c>
      <c r="R27" t="str">
        <f t="shared" si="9"/>
        <v>module:MiCT module:progrSpecProp_SWS module:SWS_MiCT . module:SWS_MiCT a schema:PropertyValue ; schema:identifier "SWS" ; schema:name "SWS MiCT" ; schema:valueReference module:SWS_BIFK_MiCT , module:SWS_BACS_MiCT . module:SWS_BIFK_MiCT a schema:PropertyValue ; schema:name "SWS MiCT im Studiengang BIFK" ; schema:value 4 . module:SWS_BACS_MiCT a schema:PropertyValue ; schema:name "SWS MiCT im Studiengang BACS" ; schema:value 4 .</v>
      </c>
    </row>
    <row r="28" spans="1:18" x14ac:dyDescent="0.35">
      <c r="A28" s="11" t="s">
        <v>833</v>
      </c>
      <c r="B28" s="4" t="s">
        <v>394</v>
      </c>
      <c r="C28" s="25" t="s">
        <v>725</v>
      </c>
      <c r="D28" s="28" t="str">
        <f t="shared" si="0"/>
        <v xml:space="preserve">module:MiPr module:progrSpecProp_SWS module:SWS_MiPr . module:SWS_MiPr a schema:PropertyValue ; schema:identifier "SWS" ; schema:name "SWS MiPr" ; schema:valueReference </v>
      </c>
      <c r="E28" s="18" t="s">
        <v>699</v>
      </c>
      <c r="F28" s="16" t="str">
        <f t="shared" si="1"/>
        <v xml:space="preserve">module:SWS_BIFK_MiPr </v>
      </c>
      <c r="G28" s="16" t="str">
        <f t="shared" si="2"/>
        <v xml:space="preserve"> module:SWS_BIFK_MiPr a schema:PropertyValue ; schema:name "SWS MiPr im Studiengang BIFK" ; schema:value 4 .</v>
      </c>
      <c r="H28" t="s">
        <v>700</v>
      </c>
      <c r="I28" s="16" t="str">
        <f t="shared" si="3"/>
        <v xml:space="preserve">, module:SWS_BACS_MiPr </v>
      </c>
      <c r="J28" s="16" t="str">
        <f t="shared" si="4"/>
        <v xml:space="preserve"> module:SWS_BACS_MiPr a schema:PropertyValue ; schema:name "SWS MiPr im Studiengang BACS" ; schema:value 4 .</v>
      </c>
      <c r="L28" s="16" t="str">
        <f t="shared" si="5"/>
        <v>.</v>
      </c>
      <c r="M28" s="16" t="str">
        <f t="shared" si="6"/>
        <v/>
      </c>
      <c r="N28" s="24" t="str">
        <f t="shared" si="7"/>
        <v>module:SWS_BIFK_MiPr , module:SWS_BACS_MiPr .</v>
      </c>
      <c r="O28" s="18">
        <v>4</v>
      </c>
      <c r="P28" t="str">
        <f t="shared" si="8"/>
        <v xml:space="preserve"> module:SWS_BIFK_MiPr a schema:PropertyValue ; schema:name "SWS MiPr im Studiengang BIFK" ; schema:value 4 . module:SWS_BACS_MiPr a schema:PropertyValue ; schema:name "SWS MiPr im Studiengang BACS" ; schema:value 4 .</v>
      </c>
      <c r="Q28" t="s">
        <v>895</v>
      </c>
      <c r="R28" t="str">
        <f t="shared" si="9"/>
        <v>module:MiPr module:progrSpecProp_SWS module:SWS_MiPr . module:SWS_MiPr a schema:PropertyValue ; schema:identifier "SWS" ; schema:name "SWS MiPr" ; schema:valueReference module:SWS_BIFK_MiPr , module:SWS_BACS_MiPr . module:SWS_BIFK_MiPr a schema:PropertyValue ; schema:name "SWS MiPr im Studiengang BIFK" ; schema:value 4 . module:SWS_BACS_MiPr a schema:PropertyValue ; schema:name "SWS MiPr im Studiengang BACS" ; schema:value 4 .</v>
      </c>
    </row>
    <row r="29" spans="1:18" x14ac:dyDescent="0.35">
      <c r="A29" s="11" t="s">
        <v>834</v>
      </c>
      <c r="B29" s="4" t="s">
        <v>387</v>
      </c>
      <c r="C29" s="25" t="s">
        <v>725</v>
      </c>
      <c r="D29" s="28" t="str">
        <f t="shared" si="0"/>
        <v xml:space="preserve">module:OpAl module:progrSpecProp_SWS module:SWS_OpAl . module:SWS_OpAl a schema:PropertyValue ; schema:identifier "SWS" ; schema:name "SWS OpAl" ; schema:valueReference </v>
      </c>
      <c r="E29" s="18" t="s">
        <v>699</v>
      </c>
      <c r="F29" s="16" t="str">
        <f t="shared" si="1"/>
        <v xml:space="preserve">module:SWS_BIFK_OpAl </v>
      </c>
      <c r="G29" s="16" t="str">
        <f t="shared" si="2"/>
        <v xml:space="preserve"> module:SWS_BIFK_OpAl a schema:PropertyValue ; schema:name "SWS OpAl im Studiengang BIFK" ; schema:value 4 .</v>
      </c>
      <c r="H29" t="s">
        <v>700</v>
      </c>
      <c r="I29" s="16" t="str">
        <f t="shared" si="3"/>
        <v xml:space="preserve">, module:SWS_BACS_OpAl </v>
      </c>
      <c r="J29" s="16" t="str">
        <f t="shared" si="4"/>
        <v xml:space="preserve"> module:SWS_BACS_OpAl a schema:PropertyValue ; schema:name "SWS OpAl im Studiengang BACS" ; schema:value 4 .</v>
      </c>
      <c r="L29" s="16" t="str">
        <f t="shared" si="5"/>
        <v>.</v>
      </c>
      <c r="M29" s="16" t="str">
        <f t="shared" si="6"/>
        <v/>
      </c>
      <c r="N29" s="24" t="str">
        <f t="shared" si="7"/>
        <v>module:SWS_BIFK_OpAl , module:SWS_BACS_OpAl .</v>
      </c>
      <c r="O29" s="18">
        <v>4</v>
      </c>
      <c r="P29" t="str">
        <f t="shared" si="8"/>
        <v xml:space="preserve"> module:SWS_BIFK_OpAl a schema:PropertyValue ; schema:name "SWS OpAl im Studiengang BIFK" ; schema:value 4 . module:SWS_BACS_OpAl a schema:PropertyValue ; schema:name "SWS OpAl im Studiengang BACS" ; schema:value 4 .</v>
      </c>
      <c r="Q29" t="s">
        <v>895</v>
      </c>
      <c r="R29" t="str">
        <f t="shared" si="9"/>
        <v>module:OpAl module:progrSpecProp_SWS module:SWS_OpAl . module:SWS_OpAl a schema:PropertyValue ; schema:identifier "SWS" ; schema:name "SWS OpAl" ; schema:valueReference module:SWS_BIFK_OpAl , module:SWS_BACS_OpAl . module:SWS_BIFK_OpAl a schema:PropertyValue ; schema:name "SWS OpAl im Studiengang BIFK" ; schema:value 4 . module:SWS_BACS_OpAl a schema:PropertyValue ; schema:name "SWS OpAl im Studiengang BACS" ; schema:value 4 .</v>
      </c>
    </row>
    <row r="30" spans="1:18" x14ac:dyDescent="0.35">
      <c r="A30" s="11" t="s">
        <v>835</v>
      </c>
      <c r="B30" s="4" t="s">
        <v>378</v>
      </c>
      <c r="C30" s="25" t="s">
        <v>725</v>
      </c>
      <c r="D30" s="28" t="str">
        <f t="shared" si="0"/>
        <v xml:space="preserve">module:KoPr module:progrSpecProp_SWS module:SWS_KoPr . module:SWS_KoPr a schema:PropertyValue ; schema:identifier "SWS" ; schema:name "SWS KoPr" ; schema:valueReference </v>
      </c>
      <c r="E30" s="18" t="s">
        <v>699</v>
      </c>
      <c r="F30" s="16" t="str">
        <f t="shared" si="1"/>
        <v xml:space="preserve">module:SWS_BIFK_KoPr </v>
      </c>
      <c r="G30" s="16" t="str">
        <f t="shared" si="2"/>
        <v xml:space="preserve"> module:SWS_BIFK_KoPr a schema:PropertyValue ; schema:name "SWS KoPr im Studiengang BIFK" ; schema:value 4 .</v>
      </c>
      <c r="H30" t="s">
        <v>700</v>
      </c>
      <c r="I30" s="16" t="str">
        <f t="shared" si="3"/>
        <v xml:space="preserve">, module:SWS_BACS_KoPr </v>
      </c>
      <c r="J30" s="16" t="str">
        <f t="shared" si="4"/>
        <v xml:space="preserve"> module:SWS_BACS_KoPr a schema:PropertyValue ; schema:name "SWS KoPr im Studiengang BACS" ; schema:value 4 .</v>
      </c>
      <c r="L30" s="16" t="str">
        <f t="shared" si="5"/>
        <v>.</v>
      </c>
      <c r="M30" s="16" t="str">
        <f t="shared" si="6"/>
        <v/>
      </c>
      <c r="N30" s="24" t="str">
        <f t="shared" si="7"/>
        <v>module:SWS_BIFK_KoPr , module:SWS_BACS_KoPr .</v>
      </c>
      <c r="O30" s="18">
        <v>4</v>
      </c>
      <c r="P30" t="str">
        <f t="shared" si="8"/>
        <v xml:space="preserve"> module:SWS_BIFK_KoPr a schema:PropertyValue ; schema:name "SWS KoPr im Studiengang BIFK" ; schema:value 4 . module:SWS_BACS_KoPr a schema:PropertyValue ; schema:name "SWS KoPr im Studiengang BACS" ; schema:value 4 .</v>
      </c>
      <c r="Q30" t="s">
        <v>895</v>
      </c>
      <c r="R30" t="str">
        <f t="shared" si="9"/>
        <v>module:KoPr module:progrSpecProp_SWS module:SWS_KoPr . module:SWS_KoPr a schema:PropertyValue ; schema:identifier "SWS" ; schema:name "SWS KoPr" ; schema:valueReference module:SWS_BIFK_KoPr , module:SWS_BACS_KoPr . module:SWS_BIFK_KoPr a schema:PropertyValue ; schema:name "SWS KoPr im Studiengang BIFK" ; schema:value 4 . module:SWS_BACS_KoPr a schema:PropertyValue ; schema:name "SWS KoPr im Studiengang BACS" ; schema:value 4 .</v>
      </c>
    </row>
    <row r="31" spans="1:18" x14ac:dyDescent="0.35">
      <c r="A31" s="11" t="s">
        <v>836</v>
      </c>
      <c r="B31" s="4" t="s">
        <v>367</v>
      </c>
      <c r="C31" s="25" t="s">
        <v>725</v>
      </c>
      <c r="D31" s="28" t="str">
        <f t="shared" si="0"/>
        <v xml:space="preserve">module:SEIK module:progrSpecProp_SWS module:SWS_SEIK . module:SWS_SEIK a schema:PropertyValue ; schema:identifier "SWS" ; schema:name "SWS SEIK" ; schema:valueReference </v>
      </c>
      <c r="E31" s="18" t="s">
        <v>699</v>
      </c>
      <c r="F31" s="16" t="str">
        <f t="shared" si="1"/>
        <v xml:space="preserve">module:SWS_BIFK_SEIK </v>
      </c>
      <c r="G31" s="16" t="str">
        <f t="shared" si="2"/>
        <v xml:space="preserve"> module:SWS_BIFK_SEIK a schema:PropertyValue ; schema:name "SWS SEIK im Studiengang BIFK" ; schema:value 4 .</v>
      </c>
      <c r="H31" t="s">
        <v>700</v>
      </c>
      <c r="I31" s="16" t="str">
        <f t="shared" si="3"/>
        <v xml:space="preserve">, module:SWS_BACS_SEIK </v>
      </c>
      <c r="J31" s="16" t="str">
        <f t="shared" si="4"/>
        <v xml:space="preserve"> module:SWS_BACS_SEIK a schema:PropertyValue ; schema:name "SWS SEIK im Studiengang BACS" ; schema:value 4 .</v>
      </c>
      <c r="K31" t="s">
        <v>701</v>
      </c>
      <c r="L31" s="16" t="str">
        <f t="shared" si="5"/>
        <v>, module:SWS_BMZK_SEIK .</v>
      </c>
      <c r="M31" s="16" t="str">
        <f t="shared" si="6"/>
        <v xml:space="preserve"> module:SWS_BMZK_SEIK a schema:PropertyValue ; schema:name "SWS SEIK im Studiengang BMZK" ; schema:value 4 .</v>
      </c>
      <c r="N31" s="24" t="str">
        <f t="shared" si="7"/>
        <v>module:SWS_BIFK_SEIK , module:SWS_BACS_SEIK , module:SWS_BMZK_SEIK .</v>
      </c>
      <c r="O31" s="18">
        <v>4</v>
      </c>
      <c r="P31" t="str">
        <f t="shared" si="8"/>
        <v xml:space="preserve"> module:SWS_BIFK_SEIK a schema:PropertyValue ; schema:name "SWS SEIK im Studiengang BIFK" ; schema:value 4 . module:SWS_BACS_SEIK a schema:PropertyValue ; schema:name "SWS SEIK im Studiengang BACS" ; schema:value 4 . module:SWS_BMZK_SEIK a schema:PropertyValue ; schema:name "SWS SEIK im Studiengang BMZK" ; schema:value 4 .</v>
      </c>
      <c r="Q31" t="s">
        <v>895</v>
      </c>
      <c r="R31" t="str">
        <f t="shared" si="9"/>
        <v>module:SEIK module:progrSpecProp_SWS module:SWS_SEIK . module:SWS_SEIK a schema:PropertyValue ; schema:identifier "SWS" ; schema:name "SWS SEIK" ; schema:valueReference module:SWS_BIFK_SEIK , module:SWS_BACS_SEIK , module:SWS_BMZK_SEIK . module:SWS_BIFK_SEIK a schema:PropertyValue ; schema:name "SWS SEIK im Studiengang BIFK" ; schema:value 4 . module:SWS_BACS_SEIK a schema:PropertyValue ; schema:name "SWS SEIK im Studiengang BACS" ; schema:value 4 . module:SWS_BMZK_SEIK a schema:PropertyValue ; schema:name "SWS SEIK im Studiengang BMZK" ; schema:value 4 .</v>
      </c>
    </row>
    <row r="32" spans="1:18" x14ac:dyDescent="0.35">
      <c r="A32" s="11" t="s">
        <v>837</v>
      </c>
      <c r="B32" s="4" t="s">
        <v>360</v>
      </c>
      <c r="C32" s="25" t="s">
        <v>725</v>
      </c>
      <c r="D32" s="28" t="str">
        <f t="shared" si="0"/>
        <v xml:space="preserve">module:AKrG module:progrSpecProp_SWS module:SWS_AKrG . module:SWS_AKrG a schema:PropertyValue ; schema:identifier "SWS" ; schema:name "SWS AKrG" ; schema:valueReference </v>
      </c>
      <c r="E32" s="18" t="s">
        <v>699</v>
      </c>
      <c r="F32" s="16" t="str">
        <f t="shared" si="1"/>
        <v xml:space="preserve">module:SWS_BIFK_AKrG </v>
      </c>
      <c r="G32" s="16" t="str">
        <f t="shared" si="2"/>
        <v xml:space="preserve"> module:SWS_BIFK_AKrG a schema:PropertyValue ; schema:name "SWS AKrG im Studiengang BIFK" ; schema:value 4 .</v>
      </c>
      <c r="H32" t="s">
        <v>700</v>
      </c>
      <c r="I32" s="16" t="str">
        <f t="shared" si="3"/>
        <v xml:space="preserve">, module:SWS_BACS_AKrG </v>
      </c>
      <c r="J32" s="16" t="str">
        <f t="shared" si="4"/>
        <v xml:space="preserve"> module:SWS_BACS_AKrG a schema:PropertyValue ; schema:name "SWS AKrG im Studiengang BACS" ; schema:value 4 .</v>
      </c>
      <c r="L32" s="16" t="str">
        <f t="shared" si="5"/>
        <v>.</v>
      </c>
      <c r="M32" s="16" t="str">
        <f t="shared" si="6"/>
        <v/>
      </c>
      <c r="N32" s="24" t="str">
        <f t="shared" si="7"/>
        <v>module:SWS_BIFK_AKrG , module:SWS_BACS_AKrG .</v>
      </c>
      <c r="O32" s="18">
        <v>4</v>
      </c>
      <c r="P32" t="str">
        <f t="shared" si="8"/>
        <v xml:space="preserve"> module:SWS_BIFK_AKrG a schema:PropertyValue ; schema:name "SWS AKrG im Studiengang BIFK" ; schema:value 4 . module:SWS_BACS_AKrG a schema:PropertyValue ; schema:name "SWS AKrG im Studiengang BACS" ; schema:value 4 .</v>
      </c>
      <c r="Q32" t="s">
        <v>895</v>
      </c>
      <c r="R32" t="str">
        <f t="shared" si="9"/>
        <v>module:AKrG module:progrSpecProp_SWS module:SWS_AKrG . module:SWS_AKrG a schema:PropertyValue ; schema:identifier "SWS" ; schema:name "SWS AKrG" ; schema:valueReference module:SWS_BIFK_AKrG , module:SWS_BACS_AKrG . module:SWS_BIFK_AKrG a schema:PropertyValue ; schema:name "SWS AKrG im Studiengang BIFK" ; schema:value 4 . module:SWS_BACS_AKrG a schema:PropertyValue ; schema:name "SWS AKrG im Studiengang BACS" ; schema:value 4 .</v>
      </c>
    </row>
    <row r="33" spans="1:18" x14ac:dyDescent="0.35">
      <c r="A33" s="11" t="s">
        <v>838</v>
      </c>
      <c r="B33" s="4" t="s">
        <v>350</v>
      </c>
      <c r="C33" s="25" t="s">
        <v>725</v>
      </c>
      <c r="D33" s="28" t="str">
        <f t="shared" si="0"/>
        <v xml:space="preserve">module:BITS module:progrSpecProp_SWS module:SWS_BITS . module:SWS_BITS a schema:PropertyValue ; schema:identifier "SWS" ; schema:name "SWS BITS" ; schema:valueReference </v>
      </c>
      <c r="E33" s="18" t="s">
        <v>699</v>
      </c>
      <c r="F33" s="16" t="str">
        <f t="shared" si="1"/>
        <v xml:space="preserve">module:SWS_BIFK_BITS </v>
      </c>
      <c r="G33" s="16" t="str">
        <f t="shared" si="2"/>
        <v xml:space="preserve"> module:SWS_BIFK_BITS a schema:PropertyValue ; schema:name "SWS BITS im Studiengang BIFK" ; schema:value 4 .</v>
      </c>
      <c r="H33" t="s">
        <v>700</v>
      </c>
      <c r="I33" s="16" t="str">
        <f t="shared" si="3"/>
        <v xml:space="preserve">, module:SWS_BACS_BITS </v>
      </c>
      <c r="J33" s="16" t="str">
        <f t="shared" si="4"/>
        <v xml:space="preserve"> module:SWS_BACS_BITS a schema:PropertyValue ; schema:name "SWS BITS im Studiengang BACS" ; schema:value 4 .</v>
      </c>
      <c r="K33" t="s">
        <v>701</v>
      </c>
      <c r="L33" s="16" t="str">
        <f t="shared" si="5"/>
        <v>, module:SWS_BMZK_BITS .</v>
      </c>
      <c r="M33" s="16" t="str">
        <f t="shared" si="6"/>
        <v xml:space="preserve"> module:SWS_BMZK_BITS a schema:PropertyValue ; schema:name "SWS BITS im Studiengang BMZK" ; schema:value 4 .</v>
      </c>
      <c r="N33" s="24" t="str">
        <f t="shared" si="7"/>
        <v>module:SWS_BIFK_BITS , module:SWS_BACS_BITS , module:SWS_BMZK_BITS .</v>
      </c>
      <c r="O33" s="18">
        <v>4</v>
      </c>
      <c r="P33" t="str">
        <f t="shared" si="8"/>
        <v xml:space="preserve"> module:SWS_BIFK_BITS a schema:PropertyValue ; schema:name "SWS BITS im Studiengang BIFK" ; schema:value 4 . module:SWS_BACS_BITS a schema:PropertyValue ; schema:name "SWS BITS im Studiengang BACS" ; schema:value 4 . module:SWS_BMZK_BITS a schema:PropertyValue ; schema:name "SWS BITS im Studiengang BMZK" ; schema:value 4 .</v>
      </c>
      <c r="Q33" t="s">
        <v>895</v>
      </c>
      <c r="R33" t="str">
        <f t="shared" si="9"/>
        <v>module:BITS module:progrSpecProp_SWS module:SWS_BITS . module:SWS_BITS a schema:PropertyValue ; schema:identifier "SWS" ; schema:name "SWS BITS" ; schema:valueReference module:SWS_BIFK_BITS , module:SWS_BACS_BITS , module:SWS_BMZK_BITS . module:SWS_BIFK_BITS a schema:PropertyValue ; schema:name "SWS BITS im Studiengang BIFK" ; schema:value 4 . module:SWS_BACS_BITS a schema:PropertyValue ; schema:name "SWS BITS im Studiengang BACS" ; schema:value 4 . module:SWS_BMZK_BITS a schema:PropertyValue ; schema:name "SWS BITS im Studiengang BMZK" ; schema:value 4 .</v>
      </c>
    </row>
    <row r="34" spans="1:18" x14ac:dyDescent="0.35">
      <c r="A34" s="11" t="s">
        <v>839</v>
      </c>
      <c r="B34" s="4" t="s">
        <v>342</v>
      </c>
      <c r="C34" s="25" t="s">
        <v>725</v>
      </c>
      <c r="D34" s="28" t="str">
        <f t="shared" si="0"/>
        <v xml:space="preserve">module:CoGr module:progrSpecProp_SWS module:SWS_CoGr . module:SWS_CoGr a schema:PropertyValue ; schema:identifier "SWS" ; schema:name "SWS CoGr" ; schema:valueReference </v>
      </c>
      <c r="E34" s="18" t="s">
        <v>699</v>
      </c>
      <c r="F34" s="16" t="str">
        <f t="shared" si="1"/>
        <v xml:space="preserve">module:SWS_BIFK_CoGr </v>
      </c>
      <c r="G34" s="16" t="str">
        <f t="shared" si="2"/>
        <v xml:space="preserve"> module:SWS_BIFK_CoGr a schema:PropertyValue ; schema:name "SWS CoGr im Studiengang BIFK" ; schema:value 4 .</v>
      </c>
      <c r="H34" t="s">
        <v>700</v>
      </c>
      <c r="I34" s="16" t="str">
        <f t="shared" si="3"/>
        <v xml:space="preserve">, module:SWS_BACS_CoGr </v>
      </c>
      <c r="J34" s="16" t="str">
        <f t="shared" si="4"/>
        <v xml:space="preserve"> module:SWS_BACS_CoGr a schema:PropertyValue ; schema:name "SWS CoGr im Studiengang BACS" ; schema:value 4 .</v>
      </c>
      <c r="L34" s="16" t="str">
        <f t="shared" si="5"/>
        <v>.</v>
      </c>
      <c r="M34" s="16" t="str">
        <f t="shared" si="6"/>
        <v/>
      </c>
      <c r="N34" s="24" t="str">
        <f t="shared" si="7"/>
        <v>module:SWS_BIFK_CoGr , module:SWS_BACS_CoGr .</v>
      </c>
      <c r="O34" s="18">
        <v>4</v>
      </c>
      <c r="P34" t="str">
        <f t="shared" si="8"/>
        <v xml:space="preserve"> module:SWS_BIFK_CoGr a schema:PropertyValue ; schema:name "SWS CoGr im Studiengang BIFK" ; schema:value 4 . module:SWS_BACS_CoGr a schema:PropertyValue ; schema:name "SWS CoGr im Studiengang BACS" ; schema:value 4 .</v>
      </c>
      <c r="Q34" t="s">
        <v>895</v>
      </c>
      <c r="R34" t="str">
        <f t="shared" si="9"/>
        <v>module:CoGr module:progrSpecProp_SWS module:SWS_CoGr . module:SWS_CoGr a schema:PropertyValue ; schema:identifier "SWS" ; schema:name "SWS CoGr" ; schema:valueReference module:SWS_BIFK_CoGr , module:SWS_BACS_CoGr . module:SWS_BIFK_CoGr a schema:PropertyValue ; schema:name "SWS CoGr im Studiengang BIFK" ; schema:value 4 . module:SWS_BACS_CoGr a schema:PropertyValue ; schema:name "SWS CoGr im Studiengang BACS" ; schema:value 4 .</v>
      </c>
    </row>
    <row r="35" spans="1:18" x14ac:dyDescent="0.35">
      <c r="A35" s="11" t="s">
        <v>840</v>
      </c>
      <c r="B35" s="4" t="s">
        <v>333</v>
      </c>
      <c r="C35" s="25" t="s">
        <v>725</v>
      </c>
      <c r="D35" s="28" t="str">
        <f t="shared" si="0"/>
        <v xml:space="preserve">module:CNPr module:progrSpecProp_SWS module:SWS_CNPr . module:SWS_CNPr a schema:PropertyValue ; schema:identifier "SWS" ; schema:name "SWS CNPr" ; schema:valueReference </v>
      </c>
      <c r="E35" s="18" t="s">
        <v>699</v>
      </c>
      <c r="F35" s="16" t="str">
        <f t="shared" si="1"/>
        <v xml:space="preserve">module:SWS_BIFK_CNPr </v>
      </c>
      <c r="G35" s="16" t="str">
        <f t="shared" si="2"/>
        <v xml:space="preserve"> module:SWS_BIFK_CNPr a schema:PropertyValue ; schema:name "SWS CNPr im Studiengang BIFK" ; schema:value 4 .</v>
      </c>
      <c r="H35" t="s">
        <v>700</v>
      </c>
      <c r="I35" s="16" t="str">
        <f t="shared" si="3"/>
        <v xml:space="preserve">, module:SWS_BACS_CNPr </v>
      </c>
      <c r="J35" s="16" t="str">
        <f t="shared" si="4"/>
        <v xml:space="preserve"> module:SWS_BACS_CNPr a schema:PropertyValue ; schema:name "SWS CNPr im Studiengang BACS" ; schema:value 4 .</v>
      </c>
      <c r="K35" t="s">
        <v>701</v>
      </c>
      <c r="L35" s="16" t="str">
        <f t="shared" si="5"/>
        <v>, module:SWS_BMZK_CNPr .</v>
      </c>
      <c r="M35" s="16" t="str">
        <f t="shared" si="6"/>
        <v xml:space="preserve"> module:SWS_BMZK_CNPr a schema:PropertyValue ; schema:name "SWS CNPr im Studiengang BMZK" ; schema:value 4 .</v>
      </c>
      <c r="N35" s="24" t="str">
        <f t="shared" si="7"/>
        <v>module:SWS_BIFK_CNPr , module:SWS_BACS_CNPr , module:SWS_BMZK_CNPr .</v>
      </c>
      <c r="O35" s="18">
        <v>4</v>
      </c>
      <c r="P35" t="str">
        <f t="shared" si="8"/>
        <v xml:space="preserve"> module:SWS_BIFK_CNPr a schema:PropertyValue ; schema:name "SWS CNPr im Studiengang BIFK" ; schema:value 4 . module:SWS_BACS_CNPr a schema:PropertyValue ; schema:name "SWS CNPr im Studiengang BACS" ; schema:value 4 . module:SWS_BMZK_CNPr a schema:PropertyValue ; schema:name "SWS CNPr im Studiengang BMZK" ; schema:value 4 .</v>
      </c>
      <c r="Q35" t="s">
        <v>895</v>
      </c>
      <c r="R35" t="str">
        <f t="shared" si="9"/>
        <v>module:CNPr module:progrSpecProp_SWS module:SWS_CNPr . module:SWS_CNPr a schema:PropertyValue ; schema:identifier "SWS" ; schema:name "SWS CNPr" ; schema:valueReference module:SWS_BIFK_CNPr , module:SWS_BACS_CNPr , module:SWS_BMZK_CNPr . module:SWS_BIFK_CNPr a schema:PropertyValue ; schema:name "SWS CNPr im Studiengang BIFK" ; schema:value 4 . module:SWS_BACS_CNPr a schema:PropertyValue ; schema:name "SWS CNPr im Studiengang BACS" ; schema:value 4 . module:SWS_BMZK_CNPr a schema:PropertyValue ; schema:name "SWS CNPr im Studiengang BMZK" ; schema:value 4 .</v>
      </c>
    </row>
    <row r="36" spans="1:18" x14ac:dyDescent="0.35">
      <c r="A36" s="11" t="s">
        <v>841</v>
      </c>
      <c r="B36" s="4" t="s">
        <v>326</v>
      </c>
      <c r="C36" s="25" t="s">
        <v>725</v>
      </c>
      <c r="D36" s="28" t="str">
        <f t="shared" si="0"/>
        <v xml:space="preserve">module:DBPr module:progrSpecProp_SWS module:SWS_DBPr . module:SWS_DBPr a schema:PropertyValue ; schema:identifier "SWS" ; schema:name "SWS DBPr" ; schema:valueReference </v>
      </c>
      <c r="E36" s="18" t="s">
        <v>699</v>
      </c>
      <c r="F36" s="16" t="str">
        <f t="shared" si="1"/>
        <v xml:space="preserve">module:SWS_BIFK_DBPr </v>
      </c>
      <c r="G36" s="16" t="str">
        <f t="shared" si="2"/>
        <v xml:space="preserve"> module:SWS_BIFK_DBPr a schema:PropertyValue ; schema:name "SWS DBPr im Studiengang BIFK" ; schema:value 4 .</v>
      </c>
      <c r="H36" t="s">
        <v>700</v>
      </c>
      <c r="I36" s="16" t="str">
        <f t="shared" si="3"/>
        <v xml:space="preserve">, module:SWS_BACS_DBPr </v>
      </c>
      <c r="J36" s="16" t="str">
        <f t="shared" si="4"/>
        <v xml:space="preserve"> module:SWS_BACS_DBPr a schema:PropertyValue ; schema:name "SWS DBPr im Studiengang BACS" ; schema:value 4 .</v>
      </c>
      <c r="K36" t="s">
        <v>701</v>
      </c>
      <c r="L36" s="16" t="str">
        <f t="shared" si="5"/>
        <v>, module:SWS_BMZK_DBPr .</v>
      </c>
      <c r="M36" s="16" t="str">
        <f t="shared" si="6"/>
        <v xml:space="preserve"> module:SWS_BMZK_DBPr a schema:PropertyValue ; schema:name "SWS DBPr im Studiengang BMZK" ; schema:value 4 .</v>
      </c>
      <c r="N36" s="24" t="str">
        <f t="shared" si="7"/>
        <v>module:SWS_BIFK_DBPr , module:SWS_BACS_DBPr , module:SWS_BMZK_DBPr .</v>
      </c>
      <c r="O36" s="18">
        <v>4</v>
      </c>
      <c r="P36" t="str">
        <f t="shared" si="8"/>
        <v xml:space="preserve"> module:SWS_BIFK_DBPr a schema:PropertyValue ; schema:name "SWS DBPr im Studiengang BIFK" ; schema:value 4 . module:SWS_BACS_DBPr a schema:PropertyValue ; schema:name "SWS DBPr im Studiengang BACS" ; schema:value 4 . module:SWS_BMZK_DBPr a schema:PropertyValue ; schema:name "SWS DBPr im Studiengang BMZK" ; schema:value 4 .</v>
      </c>
      <c r="Q36" t="s">
        <v>895</v>
      </c>
      <c r="R36" t="str">
        <f t="shared" si="9"/>
        <v>module:DBPr module:progrSpecProp_SWS module:SWS_DBPr . module:SWS_DBPr a schema:PropertyValue ; schema:identifier "SWS" ; schema:name "SWS DBPr" ; schema:valueReference module:SWS_BIFK_DBPr , module:SWS_BACS_DBPr , module:SWS_BMZK_DBPr . module:SWS_BIFK_DBPr a schema:PropertyValue ; schema:name "SWS DBPr im Studiengang BIFK" ; schema:value 4 . module:SWS_BACS_DBPr a schema:PropertyValue ; schema:name "SWS DBPr im Studiengang BACS" ; schema:value 4 . module:SWS_BMZK_DBPr a schema:PropertyValue ; schema:name "SWS DBPr im Studiengang BMZK" ; schema:value 4 .</v>
      </c>
    </row>
    <row r="37" spans="1:18" x14ac:dyDescent="0.35">
      <c r="A37" s="11" t="s">
        <v>842</v>
      </c>
      <c r="B37" s="4" t="s">
        <v>318</v>
      </c>
      <c r="C37" s="25" t="s">
        <v>725</v>
      </c>
      <c r="D37" s="28" t="str">
        <f t="shared" si="0"/>
        <v xml:space="preserve">module:DaVi module:progrSpecProp_SWS module:SWS_DaVi . module:SWS_DaVi a schema:PropertyValue ; schema:identifier "SWS" ; schema:name "SWS DaVi" ; schema:valueReference </v>
      </c>
      <c r="E37" s="18" t="s">
        <v>699</v>
      </c>
      <c r="F37" s="16" t="str">
        <f t="shared" si="1"/>
        <v xml:space="preserve">module:SWS_BIFK_DaVi </v>
      </c>
      <c r="G37" s="16" t="str">
        <f t="shared" si="2"/>
        <v xml:space="preserve"> module:SWS_BIFK_DaVi a schema:PropertyValue ; schema:name "SWS DaVi im Studiengang BIFK" ; schema:value 4 .</v>
      </c>
      <c r="H37" t="s">
        <v>700</v>
      </c>
      <c r="I37" s="16" t="str">
        <f t="shared" si="3"/>
        <v xml:space="preserve">, module:SWS_BACS_DaVi </v>
      </c>
      <c r="J37" s="16" t="str">
        <f t="shared" si="4"/>
        <v xml:space="preserve"> module:SWS_BACS_DaVi a schema:PropertyValue ; schema:name "SWS DaVi im Studiengang BACS" ; schema:value 4 .</v>
      </c>
      <c r="L37" s="16" t="str">
        <f t="shared" si="5"/>
        <v>.</v>
      </c>
      <c r="M37" s="16" t="str">
        <f t="shared" si="6"/>
        <v/>
      </c>
      <c r="N37" s="24" t="str">
        <f t="shared" si="7"/>
        <v>module:SWS_BIFK_DaVi , module:SWS_BACS_DaVi .</v>
      </c>
      <c r="O37" s="18">
        <v>4</v>
      </c>
      <c r="P37" t="str">
        <f t="shared" si="8"/>
        <v xml:space="preserve"> module:SWS_BIFK_DaVi a schema:PropertyValue ; schema:name "SWS DaVi im Studiengang BIFK" ; schema:value 4 . module:SWS_BACS_DaVi a schema:PropertyValue ; schema:name "SWS DaVi im Studiengang BACS" ; schema:value 4 .</v>
      </c>
      <c r="Q37" t="s">
        <v>895</v>
      </c>
      <c r="R37" t="str">
        <f t="shared" si="9"/>
        <v>module:DaVi module:progrSpecProp_SWS module:SWS_DaVi . module:SWS_DaVi a schema:PropertyValue ; schema:identifier "SWS" ; schema:name "SWS DaVi" ; schema:valueReference module:SWS_BIFK_DaVi , module:SWS_BACS_DaVi . module:SWS_BIFK_DaVi a schema:PropertyValue ; schema:name "SWS DaVi im Studiengang BIFK" ; schema:value 4 . module:SWS_BACS_DaVi a schema:PropertyValue ; schema:name "SWS DaVi im Studiengang BACS" ; schema:value 4 .</v>
      </c>
    </row>
    <row r="38" spans="1:18" x14ac:dyDescent="0.35">
      <c r="A38" s="11" t="s">
        <v>843</v>
      </c>
      <c r="B38" s="4" t="s">
        <v>311</v>
      </c>
      <c r="C38" s="25" t="s">
        <v>725</v>
      </c>
      <c r="D38" s="28" t="str">
        <f t="shared" si="0"/>
        <v xml:space="preserve">module:DSBV module:progrSpecProp_SWS module:SWS_DSBV . module:SWS_DSBV a schema:PropertyValue ; schema:identifier "SWS" ; schema:name "SWS DSBV" ; schema:valueReference </v>
      </c>
      <c r="E38" s="18" t="s">
        <v>699</v>
      </c>
      <c r="F38" s="16" t="str">
        <f t="shared" si="1"/>
        <v xml:space="preserve">module:SWS_BIFK_DSBV </v>
      </c>
      <c r="G38" s="16" t="str">
        <f t="shared" si="2"/>
        <v xml:space="preserve"> module:SWS_BIFK_DSBV a schema:PropertyValue ; schema:name "SWS DSBV im Studiengang BIFK" ; schema:value 4 .</v>
      </c>
      <c r="H38" t="s">
        <v>700</v>
      </c>
      <c r="I38" s="16" t="str">
        <f t="shared" si="3"/>
        <v xml:space="preserve">, module:SWS_BACS_DSBV </v>
      </c>
      <c r="J38" s="16" t="str">
        <f t="shared" si="4"/>
        <v xml:space="preserve"> module:SWS_BACS_DSBV a schema:PropertyValue ; schema:name "SWS DSBV im Studiengang BACS" ; schema:value 4 .</v>
      </c>
      <c r="L38" s="16" t="str">
        <f t="shared" si="5"/>
        <v>.</v>
      </c>
      <c r="M38" s="16" t="str">
        <f t="shared" si="6"/>
        <v/>
      </c>
      <c r="N38" s="24" t="str">
        <f t="shared" si="7"/>
        <v>module:SWS_BIFK_DSBV , module:SWS_BACS_DSBV .</v>
      </c>
      <c r="O38" s="18">
        <v>4</v>
      </c>
      <c r="P38" t="str">
        <f t="shared" si="8"/>
        <v xml:space="preserve"> module:SWS_BIFK_DSBV a schema:PropertyValue ; schema:name "SWS DSBV im Studiengang BIFK" ; schema:value 4 . module:SWS_BACS_DSBV a schema:PropertyValue ; schema:name "SWS DSBV im Studiengang BACS" ; schema:value 4 .</v>
      </c>
      <c r="Q38" t="s">
        <v>895</v>
      </c>
      <c r="R38" t="str">
        <f t="shared" si="9"/>
        <v>module:DSBV module:progrSpecProp_SWS module:SWS_DSBV . module:SWS_DSBV a schema:PropertyValue ; schema:identifier "SWS" ; schema:name "SWS DSBV" ; schema:valueReference module:SWS_BIFK_DSBV , module:SWS_BACS_DSBV . module:SWS_BIFK_DSBV a schema:PropertyValue ; schema:name "SWS DSBV im Studiengang BIFK" ; schema:value 4 . module:SWS_BACS_DSBV a schema:PropertyValue ; schema:name "SWS DSBV im Studiengang BACS" ; schema:value 4 .</v>
      </c>
    </row>
    <row r="39" spans="1:18" x14ac:dyDescent="0.35">
      <c r="A39" s="11" t="s">
        <v>844</v>
      </c>
      <c r="B39" s="4" t="s">
        <v>304</v>
      </c>
      <c r="C39" s="25" t="s">
        <v>725</v>
      </c>
      <c r="D39" s="28" t="str">
        <f t="shared" si="0"/>
        <v xml:space="preserve">module:DiFi module:progrSpecProp_SWS module:SWS_DiFi . module:SWS_DiFi a schema:PropertyValue ; schema:identifier "SWS" ; schema:name "SWS DiFi" ; schema:valueReference </v>
      </c>
      <c r="E39" s="18" t="s">
        <v>699</v>
      </c>
      <c r="F39" s="16" t="str">
        <f t="shared" si="1"/>
        <v xml:space="preserve">module:SWS_BIFK_DiFi </v>
      </c>
      <c r="G39" s="16" t="str">
        <f t="shared" si="2"/>
        <v xml:space="preserve"> module:SWS_BIFK_DiFi a schema:PropertyValue ; schema:name "SWS DiFi im Studiengang BIFK" ; schema:value 4 .</v>
      </c>
      <c r="H39" t="s">
        <v>700</v>
      </c>
      <c r="I39" s="16" t="str">
        <f t="shared" si="3"/>
        <v xml:space="preserve">, module:SWS_BACS_DiFi </v>
      </c>
      <c r="J39" s="16" t="str">
        <f t="shared" si="4"/>
        <v xml:space="preserve"> module:SWS_BACS_DiFi a schema:PropertyValue ; schema:name "SWS DiFi im Studiengang BACS" ; schema:value 4 .</v>
      </c>
      <c r="L39" s="16" t="str">
        <f t="shared" si="5"/>
        <v>.</v>
      </c>
      <c r="M39" s="16" t="str">
        <f t="shared" si="6"/>
        <v/>
      </c>
      <c r="N39" s="24" t="str">
        <f t="shared" si="7"/>
        <v>module:SWS_BIFK_DiFi , module:SWS_BACS_DiFi .</v>
      </c>
      <c r="O39" s="18">
        <v>4</v>
      </c>
      <c r="P39" t="str">
        <f t="shared" si="8"/>
        <v xml:space="preserve"> module:SWS_BIFK_DiFi a schema:PropertyValue ; schema:name "SWS DiFi im Studiengang BIFK" ; schema:value 4 . module:SWS_BACS_DiFi a schema:PropertyValue ; schema:name "SWS DiFi im Studiengang BACS" ; schema:value 4 .</v>
      </c>
      <c r="Q39" t="s">
        <v>895</v>
      </c>
      <c r="R39" t="str">
        <f t="shared" si="9"/>
        <v>module:DiFi module:progrSpecProp_SWS module:SWS_DiFi . module:SWS_DiFi a schema:PropertyValue ; schema:identifier "SWS" ; schema:name "SWS DiFi" ; schema:valueReference module:SWS_BIFK_DiFi , module:SWS_BACS_DiFi . module:SWS_BIFK_DiFi a schema:PropertyValue ; schema:name "SWS DiFi im Studiengang BIFK" ; schema:value 4 . module:SWS_BACS_DiFi a schema:PropertyValue ; schema:name "SWS DiFi im Studiengang BACS" ; schema:value 4 .</v>
      </c>
    </row>
    <row r="40" spans="1:18" x14ac:dyDescent="0.35">
      <c r="A40" s="11" t="s">
        <v>845</v>
      </c>
      <c r="B40" s="4" t="s">
        <v>297</v>
      </c>
      <c r="C40" s="25" t="s">
        <v>725</v>
      </c>
      <c r="D40" s="28" t="str">
        <f t="shared" si="0"/>
        <v xml:space="preserve">module:GlWV module:progrSpecProp_SWS module:SWS_GlWV . module:SWS_GlWV a schema:PropertyValue ; schema:identifier "SWS" ; schema:name "SWS GlWV" ; schema:valueReference </v>
      </c>
      <c r="E40" s="18" t="s">
        <v>699</v>
      </c>
      <c r="F40" s="16" t="str">
        <f t="shared" si="1"/>
        <v xml:space="preserve">module:SWS_BIFK_GlWV </v>
      </c>
      <c r="G40" s="16" t="str">
        <f t="shared" si="2"/>
        <v xml:space="preserve"> module:SWS_BIFK_GlWV a schema:PropertyValue ; schema:name "SWS GlWV im Studiengang BIFK" ; schema:value 4 .</v>
      </c>
      <c r="H40" t="s">
        <v>700</v>
      </c>
      <c r="I40" s="16" t="str">
        <f t="shared" si="3"/>
        <v xml:space="preserve">, module:SWS_BACS_GlWV </v>
      </c>
      <c r="J40" s="16" t="str">
        <f t="shared" si="4"/>
        <v xml:space="preserve"> module:SWS_BACS_GlWV a schema:PropertyValue ; schema:name "SWS GlWV im Studiengang BACS" ; schema:value 4 .</v>
      </c>
      <c r="K40" t="s">
        <v>701</v>
      </c>
      <c r="L40" s="16" t="str">
        <f t="shared" si="5"/>
        <v>, module:SWS_BMZK_GlWV .</v>
      </c>
      <c r="M40" s="16" t="str">
        <f t="shared" si="6"/>
        <v xml:space="preserve"> module:SWS_BMZK_GlWV a schema:PropertyValue ; schema:name "SWS GlWV im Studiengang BMZK" ; schema:value 4 .</v>
      </c>
      <c r="N40" s="24" t="str">
        <f t="shared" si="7"/>
        <v>module:SWS_BIFK_GlWV , module:SWS_BACS_GlWV , module:SWS_BMZK_GlWV .</v>
      </c>
      <c r="O40" s="18">
        <v>4</v>
      </c>
      <c r="P40" t="str">
        <f t="shared" si="8"/>
        <v xml:space="preserve"> module:SWS_BIFK_GlWV a schema:PropertyValue ; schema:name "SWS GlWV im Studiengang BIFK" ; schema:value 4 . module:SWS_BACS_GlWV a schema:PropertyValue ; schema:name "SWS GlWV im Studiengang BACS" ; schema:value 4 . module:SWS_BMZK_GlWV a schema:PropertyValue ; schema:name "SWS GlWV im Studiengang BMZK" ; schema:value 4 .</v>
      </c>
      <c r="Q40" t="s">
        <v>895</v>
      </c>
      <c r="R40" t="str">
        <f t="shared" si="9"/>
        <v>module:GlWV module:progrSpecProp_SWS module:SWS_GlWV . module:SWS_GlWV a schema:PropertyValue ; schema:identifier "SWS" ; schema:name "SWS GlWV" ; schema:valueReference module:SWS_BIFK_GlWV , module:SWS_BACS_GlWV , module:SWS_BMZK_GlWV . module:SWS_BIFK_GlWV a schema:PropertyValue ; schema:name "SWS GlWV im Studiengang BIFK" ; schema:value 4 . module:SWS_BACS_GlWV a schema:PropertyValue ; schema:name "SWS GlWV im Studiengang BACS" ; schema:value 4 . module:SWS_BMZK_GlWV a schema:PropertyValue ; schema:name "SWS GlWV im Studiengang BMZK" ; schema:value 4 .</v>
      </c>
    </row>
    <row r="41" spans="1:18" x14ac:dyDescent="0.35">
      <c r="A41" s="11" t="s">
        <v>846</v>
      </c>
      <c r="B41" s="4" t="s">
        <v>291</v>
      </c>
      <c r="C41" s="25" t="s">
        <v>725</v>
      </c>
      <c r="D41" s="28" t="str">
        <f t="shared" si="0"/>
        <v xml:space="preserve">module:GlIM module:progrSpecProp_SWS module:SWS_GlIM . module:SWS_GlIM a schema:PropertyValue ; schema:identifier "SWS" ; schema:name "SWS GlIM" ; schema:valueReference </v>
      </c>
      <c r="E41" s="18" t="s">
        <v>699</v>
      </c>
      <c r="F41" s="16" t="str">
        <f t="shared" si="1"/>
        <v xml:space="preserve">module:SWS_BIFK_GlIM </v>
      </c>
      <c r="G41" s="16" t="str">
        <f t="shared" si="2"/>
        <v xml:space="preserve"> module:SWS_BIFK_GlIM a schema:PropertyValue ; schema:name "SWS GlIM im Studiengang BIFK" ; schema:value 4 .</v>
      </c>
      <c r="H41" t="s">
        <v>700</v>
      </c>
      <c r="I41" s="16" t="str">
        <f t="shared" si="3"/>
        <v xml:space="preserve">, module:SWS_BACS_GlIM </v>
      </c>
      <c r="J41" s="16" t="str">
        <f t="shared" si="4"/>
        <v xml:space="preserve"> module:SWS_BACS_GlIM a schema:PropertyValue ; schema:name "SWS GlIM im Studiengang BACS" ; schema:value 4 .</v>
      </c>
      <c r="L41" s="16" t="str">
        <f t="shared" si="5"/>
        <v>.</v>
      </c>
      <c r="M41" s="16" t="str">
        <f t="shared" si="6"/>
        <v/>
      </c>
      <c r="N41" s="24" t="str">
        <f t="shared" si="7"/>
        <v>module:SWS_BIFK_GlIM , module:SWS_BACS_GlIM .</v>
      </c>
      <c r="O41" s="18">
        <v>4</v>
      </c>
      <c r="P41" t="str">
        <f t="shared" si="8"/>
        <v xml:space="preserve"> module:SWS_BIFK_GlIM a schema:PropertyValue ; schema:name "SWS GlIM im Studiengang BIFK" ; schema:value 4 . module:SWS_BACS_GlIM a schema:PropertyValue ; schema:name "SWS GlIM im Studiengang BACS" ; schema:value 4 .</v>
      </c>
      <c r="Q41" t="s">
        <v>895</v>
      </c>
      <c r="R41" t="str">
        <f t="shared" si="9"/>
        <v>module:GlIM module:progrSpecProp_SWS module:SWS_GlIM . module:SWS_GlIM a schema:PropertyValue ; schema:identifier "SWS" ; schema:name "SWS GlIM" ; schema:valueReference module:SWS_BIFK_GlIM , module:SWS_BACS_GlIM . module:SWS_BIFK_GlIM a schema:PropertyValue ; schema:name "SWS GlIM im Studiengang BIFK" ; schema:value 4 . module:SWS_BACS_GlIM a schema:PropertyValue ; schema:name "SWS GlIM im Studiengang BACS" ; schema:value 4 .</v>
      </c>
    </row>
    <row r="42" spans="1:18" x14ac:dyDescent="0.35">
      <c r="A42" s="11" t="s">
        <v>847</v>
      </c>
      <c r="B42" s="4" t="s">
        <v>285</v>
      </c>
      <c r="C42" s="25" t="s">
        <v>725</v>
      </c>
      <c r="D42" s="28" t="str">
        <f t="shared" si="0"/>
        <v xml:space="preserve">module:InMC module:progrSpecProp_SWS module:SWS_InMC . module:SWS_InMC a schema:PropertyValue ; schema:identifier "SWS" ; schema:name "SWS InMC" ; schema:valueReference </v>
      </c>
      <c r="E42" s="18" t="s">
        <v>699</v>
      </c>
      <c r="F42" s="16" t="str">
        <f t="shared" si="1"/>
        <v xml:space="preserve">module:SWS_BIFK_InMC </v>
      </c>
      <c r="G42" s="16" t="str">
        <f t="shared" si="2"/>
        <v xml:space="preserve"> module:SWS_BIFK_InMC a schema:PropertyValue ; schema:name "SWS InMC im Studiengang BIFK" ; schema:value 4 .</v>
      </c>
      <c r="H42" t="s">
        <v>700</v>
      </c>
      <c r="I42" s="16" t="str">
        <f t="shared" si="3"/>
        <v xml:space="preserve">, module:SWS_BACS_InMC </v>
      </c>
      <c r="J42" s="16" t="str">
        <f t="shared" si="4"/>
        <v xml:space="preserve"> module:SWS_BACS_InMC a schema:PropertyValue ; schema:name "SWS InMC im Studiengang BACS" ; schema:value 4 .</v>
      </c>
      <c r="L42" s="16" t="str">
        <f t="shared" si="5"/>
        <v>.</v>
      </c>
      <c r="M42" s="16" t="str">
        <f t="shared" si="6"/>
        <v/>
      </c>
      <c r="N42" s="24" t="str">
        <f t="shared" si="7"/>
        <v>module:SWS_BIFK_InMC , module:SWS_BACS_InMC .</v>
      </c>
      <c r="O42" s="18">
        <v>4</v>
      </c>
      <c r="P42" t="str">
        <f t="shared" si="8"/>
        <v xml:space="preserve"> module:SWS_BIFK_InMC a schema:PropertyValue ; schema:name "SWS InMC im Studiengang BIFK" ; schema:value 4 . module:SWS_BACS_InMC a schema:PropertyValue ; schema:name "SWS InMC im Studiengang BACS" ; schema:value 4 .</v>
      </c>
      <c r="Q42" t="s">
        <v>895</v>
      </c>
      <c r="R42" t="str">
        <f t="shared" si="9"/>
        <v>module:InMC module:progrSpecProp_SWS module:SWS_InMC . module:SWS_InMC a schema:PropertyValue ; schema:identifier "SWS" ; schema:name "SWS InMC" ; schema:valueReference module:SWS_BIFK_InMC , module:SWS_BACS_InMC . module:SWS_BIFK_InMC a schema:PropertyValue ; schema:name "SWS InMC im Studiengang BIFK" ; schema:value 4 . module:SWS_BACS_InMC a schema:PropertyValue ; schema:name "SWS InMC im Studiengang BACS" ; schema:value 4 .</v>
      </c>
    </row>
    <row r="43" spans="1:18" x14ac:dyDescent="0.35">
      <c r="A43" s="11" t="s">
        <v>848</v>
      </c>
      <c r="B43" s="4" t="s">
        <v>277</v>
      </c>
      <c r="C43" s="25" t="s">
        <v>725</v>
      </c>
      <c r="D43" s="28" t="str">
        <f t="shared" si="0"/>
        <v xml:space="preserve">module:JETA module:progrSpecProp_SWS module:SWS_JETA . module:SWS_JETA a schema:PropertyValue ; schema:identifier "SWS" ; schema:name "SWS JETA" ; schema:valueReference </v>
      </c>
      <c r="E43" s="18" t="s">
        <v>699</v>
      </c>
      <c r="F43" s="16" t="str">
        <f t="shared" si="1"/>
        <v xml:space="preserve">module:SWS_BIFK_JETA </v>
      </c>
      <c r="G43" s="16" t="str">
        <f t="shared" si="2"/>
        <v xml:space="preserve"> module:SWS_BIFK_JETA a schema:PropertyValue ; schema:name "SWS JETA im Studiengang BIFK" ; schema:value 4 .</v>
      </c>
      <c r="H43" t="s">
        <v>700</v>
      </c>
      <c r="I43" s="16" t="str">
        <f t="shared" si="3"/>
        <v xml:space="preserve">, module:SWS_BACS_JETA </v>
      </c>
      <c r="J43" s="16" t="str">
        <f t="shared" si="4"/>
        <v xml:space="preserve"> module:SWS_BACS_JETA a schema:PropertyValue ; schema:name "SWS JETA im Studiengang BACS" ; schema:value 4 .</v>
      </c>
      <c r="L43" s="16" t="str">
        <f t="shared" si="5"/>
        <v>.</v>
      </c>
      <c r="M43" s="16" t="str">
        <f t="shared" si="6"/>
        <v/>
      </c>
      <c r="N43" s="24" t="str">
        <f t="shared" si="7"/>
        <v>module:SWS_BIFK_JETA , module:SWS_BACS_JETA .</v>
      </c>
      <c r="O43" s="18">
        <v>4</v>
      </c>
      <c r="P43" t="str">
        <f t="shared" si="8"/>
        <v xml:space="preserve"> module:SWS_BIFK_JETA a schema:PropertyValue ; schema:name "SWS JETA im Studiengang BIFK" ; schema:value 4 . module:SWS_BACS_JETA a schema:PropertyValue ; schema:name "SWS JETA im Studiengang BACS" ; schema:value 4 .</v>
      </c>
      <c r="Q43" t="s">
        <v>895</v>
      </c>
      <c r="R43" t="str">
        <f t="shared" si="9"/>
        <v>module:JETA module:progrSpecProp_SWS module:SWS_JETA . module:SWS_JETA a schema:PropertyValue ; schema:identifier "SWS" ; schema:name "SWS JETA" ; schema:valueReference module:SWS_BIFK_JETA , module:SWS_BACS_JETA . module:SWS_BIFK_JETA a schema:PropertyValue ; schema:name "SWS JETA im Studiengang BIFK" ; schema:value 4 . module:SWS_BACS_JETA a schema:PropertyValue ; schema:name "SWS JETA im Studiengang BACS" ; schema:value 4 .</v>
      </c>
    </row>
    <row r="44" spans="1:18" x14ac:dyDescent="0.35">
      <c r="A44" s="11" t="s">
        <v>849</v>
      </c>
      <c r="B44" s="4" t="s">
        <v>272</v>
      </c>
      <c r="C44" s="25" t="s">
        <v>725</v>
      </c>
      <c r="D44" s="28" t="str">
        <f t="shared" si="0"/>
        <v xml:space="preserve">module:MOPr module:progrSpecProp_SWS module:SWS_MOPr . module:SWS_MOPr a schema:PropertyValue ; schema:identifier "SWS" ; schema:name "SWS MOPr" ; schema:valueReference </v>
      </c>
      <c r="E44" s="18" t="s">
        <v>699</v>
      </c>
      <c r="F44" s="16" t="str">
        <f t="shared" si="1"/>
        <v xml:space="preserve">module:SWS_BIFK_MOPr </v>
      </c>
      <c r="G44" s="16" t="str">
        <f t="shared" si="2"/>
        <v xml:space="preserve"> module:SWS_BIFK_MOPr a schema:PropertyValue ; schema:name "SWS MOPr im Studiengang BIFK" ; schema:value 4 .</v>
      </c>
      <c r="H44" t="s">
        <v>700</v>
      </c>
      <c r="I44" s="16" t="str">
        <f t="shared" si="3"/>
        <v xml:space="preserve">, module:SWS_BACS_MOPr </v>
      </c>
      <c r="J44" s="16" t="str">
        <f t="shared" si="4"/>
        <v xml:space="preserve"> module:SWS_BACS_MOPr a schema:PropertyValue ; schema:name "SWS MOPr im Studiengang BACS" ; schema:value 4 .</v>
      </c>
      <c r="L44" s="16" t="str">
        <f t="shared" si="5"/>
        <v>.</v>
      </c>
      <c r="M44" s="16" t="str">
        <f t="shared" si="6"/>
        <v/>
      </c>
      <c r="N44" s="24" t="str">
        <f t="shared" si="7"/>
        <v>module:SWS_BIFK_MOPr , module:SWS_BACS_MOPr .</v>
      </c>
      <c r="O44" s="18">
        <v>4</v>
      </c>
      <c r="P44" t="str">
        <f t="shared" si="8"/>
        <v xml:space="preserve"> module:SWS_BIFK_MOPr a schema:PropertyValue ; schema:name "SWS MOPr im Studiengang BIFK" ; schema:value 4 . module:SWS_BACS_MOPr a schema:PropertyValue ; schema:name "SWS MOPr im Studiengang BACS" ; schema:value 4 .</v>
      </c>
      <c r="Q44" t="s">
        <v>895</v>
      </c>
      <c r="R44" t="str">
        <f t="shared" si="9"/>
        <v>module:MOPr module:progrSpecProp_SWS module:SWS_MOPr . module:SWS_MOPr a schema:PropertyValue ; schema:identifier "SWS" ; schema:name "SWS MOPr" ; schema:valueReference module:SWS_BIFK_MOPr , module:SWS_BACS_MOPr . module:SWS_BIFK_MOPr a schema:PropertyValue ; schema:name "SWS MOPr im Studiengang BIFK" ; schema:value 4 . module:SWS_BACS_MOPr a schema:PropertyValue ; schema:name "SWS MOPr im Studiengang BACS" ; schema:value 4 .</v>
      </c>
    </row>
    <row r="45" spans="1:18" x14ac:dyDescent="0.35">
      <c r="A45" s="11" t="s">
        <v>850</v>
      </c>
      <c r="B45" s="4" t="s">
        <v>266</v>
      </c>
      <c r="C45" s="25" t="s">
        <v>725</v>
      </c>
      <c r="D45" s="28" t="str">
        <f t="shared" si="0"/>
        <v xml:space="preserve">module:MaPr module:progrSpecProp_SWS module:SWS_MaPr . module:SWS_MaPr a schema:PropertyValue ; schema:identifier "SWS" ; schema:name "SWS MaPr" ; schema:valueReference </v>
      </c>
      <c r="E45" s="18" t="s">
        <v>699</v>
      </c>
      <c r="F45" s="16" t="str">
        <f t="shared" si="1"/>
        <v xml:space="preserve">module:SWS_BIFK_MaPr </v>
      </c>
      <c r="G45" s="16" t="str">
        <f t="shared" si="2"/>
        <v xml:space="preserve"> module:SWS_BIFK_MaPr a schema:PropertyValue ; schema:name "SWS MaPr im Studiengang BIFK" ; schema:value 4 .</v>
      </c>
      <c r="H45" t="s">
        <v>700</v>
      </c>
      <c r="I45" s="16" t="str">
        <f t="shared" si="3"/>
        <v xml:space="preserve">, module:SWS_BACS_MaPr </v>
      </c>
      <c r="J45" s="16" t="str">
        <f t="shared" si="4"/>
        <v xml:space="preserve"> module:SWS_BACS_MaPr a schema:PropertyValue ; schema:name "SWS MaPr im Studiengang BACS" ; schema:value 4 .</v>
      </c>
      <c r="L45" s="16" t="str">
        <f t="shared" si="5"/>
        <v>.</v>
      </c>
      <c r="M45" s="16" t="str">
        <f t="shared" si="6"/>
        <v/>
      </c>
      <c r="N45" s="24" t="str">
        <f t="shared" si="7"/>
        <v>module:SWS_BIFK_MaPr , module:SWS_BACS_MaPr .</v>
      </c>
      <c r="O45" s="18">
        <v>4</v>
      </c>
      <c r="P45" t="str">
        <f t="shared" si="8"/>
        <v xml:space="preserve"> module:SWS_BIFK_MaPr a schema:PropertyValue ; schema:name "SWS MaPr im Studiengang BIFK" ; schema:value 4 . module:SWS_BACS_MaPr a schema:PropertyValue ; schema:name "SWS MaPr im Studiengang BACS" ; schema:value 4 .</v>
      </c>
      <c r="Q45" t="s">
        <v>895</v>
      </c>
      <c r="R45" t="str">
        <f t="shared" si="9"/>
        <v>module:MaPr module:progrSpecProp_SWS module:SWS_MaPr . module:SWS_MaPr a schema:PropertyValue ; schema:identifier "SWS" ; schema:name "SWS MaPr" ; schema:valueReference module:SWS_BIFK_MaPr , module:SWS_BACS_MaPr . module:SWS_BIFK_MaPr a schema:PropertyValue ; schema:name "SWS MaPr im Studiengang BIFK" ; schema:value 4 . module:SWS_BACS_MaPr a schema:PropertyValue ; schema:name "SWS MaPr im Studiengang BACS" ; schema:value 4 .</v>
      </c>
    </row>
    <row r="46" spans="1:18" x14ac:dyDescent="0.35">
      <c r="A46" s="11" t="s">
        <v>851</v>
      </c>
      <c r="B46" s="4" t="s">
        <v>260</v>
      </c>
      <c r="C46" s="25" t="s">
        <v>725</v>
      </c>
      <c r="D46" s="28" t="str">
        <f t="shared" si="0"/>
        <v xml:space="preserve">module:MoAS module:progrSpecProp_SWS module:SWS_MoAS . module:SWS_MoAS a schema:PropertyValue ; schema:identifier "SWS" ; schema:name "SWS MoAS" ; schema:valueReference </v>
      </c>
      <c r="E46" s="18" t="s">
        <v>699</v>
      </c>
      <c r="F46" s="16" t="str">
        <f t="shared" si="1"/>
        <v xml:space="preserve">module:SWS_BIFK_MoAS </v>
      </c>
      <c r="G46" s="16" t="str">
        <f t="shared" si="2"/>
        <v xml:space="preserve"> module:SWS_BIFK_MoAS a schema:PropertyValue ; schema:name "SWS MoAS im Studiengang BIFK" ; schema:value 4 .</v>
      </c>
      <c r="H46" t="s">
        <v>700</v>
      </c>
      <c r="I46" s="16" t="str">
        <f t="shared" si="3"/>
        <v xml:space="preserve">, module:SWS_BACS_MoAS </v>
      </c>
      <c r="J46" s="16" t="str">
        <f t="shared" si="4"/>
        <v xml:space="preserve"> module:SWS_BACS_MoAS a schema:PropertyValue ; schema:name "SWS MoAS im Studiengang BACS" ; schema:value 4 .</v>
      </c>
      <c r="L46" s="16" t="str">
        <f t="shared" si="5"/>
        <v>.</v>
      </c>
      <c r="M46" s="16" t="str">
        <f t="shared" si="6"/>
        <v/>
      </c>
      <c r="N46" s="24" t="str">
        <f t="shared" si="7"/>
        <v>module:SWS_BIFK_MoAS , module:SWS_BACS_MoAS .</v>
      </c>
      <c r="O46" s="18">
        <v>4</v>
      </c>
      <c r="P46" t="str">
        <f t="shared" si="8"/>
        <v xml:space="preserve"> module:SWS_BIFK_MoAS a schema:PropertyValue ; schema:name "SWS MoAS im Studiengang BIFK" ; schema:value 4 . module:SWS_BACS_MoAS a schema:PropertyValue ; schema:name "SWS MoAS im Studiengang BACS" ; schema:value 4 .</v>
      </c>
      <c r="Q46" t="s">
        <v>895</v>
      </c>
      <c r="R46" t="str">
        <f t="shared" si="9"/>
        <v>module:MoAS module:progrSpecProp_SWS module:SWS_MoAS . module:SWS_MoAS a schema:PropertyValue ; schema:identifier "SWS" ; schema:name "SWS MoAS" ; schema:valueReference module:SWS_BIFK_MoAS , module:SWS_BACS_MoAS . module:SWS_BIFK_MoAS a schema:PropertyValue ; schema:name "SWS MoAS im Studiengang BIFK" ; schema:value 4 . module:SWS_BACS_MoAS a schema:PropertyValue ; schema:name "SWS MoAS im Studiengang BACS" ; schema:value 4 .</v>
      </c>
    </row>
    <row r="47" spans="1:18" x14ac:dyDescent="0.35">
      <c r="A47" s="11" t="s">
        <v>852</v>
      </c>
      <c r="B47" s="4" t="s">
        <v>255</v>
      </c>
      <c r="C47" s="25" t="s">
        <v>725</v>
      </c>
      <c r="D47" s="28" t="str">
        <f t="shared" si="0"/>
        <v xml:space="preserve">module:OOSS module:progrSpecProp_SWS module:SWS_OOSS . module:SWS_OOSS a schema:PropertyValue ; schema:identifier "SWS" ; schema:name "SWS OOSS" ; schema:valueReference </v>
      </c>
      <c r="E47" s="18" t="s">
        <v>699</v>
      </c>
      <c r="F47" s="16" t="str">
        <f t="shared" si="1"/>
        <v xml:space="preserve">module:SWS_BIFK_OOSS </v>
      </c>
      <c r="G47" s="16" t="str">
        <f t="shared" si="2"/>
        <v xml:space="preserve"> module:SWS_BIFK_OOSS a schema:PropertyValue ; schema:name "SWS OOSS im Studiengang BIFK" ; schema:value 4 .</v>
      </c>
      <c r="H47" t="s">
        <v>700</v>
      </c>
      <c r="I47" s="16" t="str">
        <f t="shared" si="3"/>
        <v xml:space="preserve">, module:SWS_BACS_OOSS </v>
      </c>
      <c r="J47" s="16" t="str">
        <f t="shared" si="4"/>
        <v xml:space="preserve"> module:SWS_BACS_OOSS a schema:PropertyValue ; schema:name "SWS OOSS im Studiengang BACS" ; schema:value 4 .</v>
      </c>
      <c r="L47" s="16" t="str">
        <f t="shared" si="5"/>
        <v>.</v>
      </c>
      <c r="M47" s="16" t="str">
        <f t="shared" si="6"/>
        <v/>
      </c>
      <c r="N47" s="24" t="str">
        <f t="shared" si="7"/>
        <v>module:SWS_BIFK_OOSS , module:SWS_BACS_OOSS .</v>
      </c>
      <c r="O47" s="18">
        <v>4</v>
      </c>
      <c r="P47" t="str">
        <f t="shared" si="8"/>
        <v xml:space="preserve"> module:SWS_BIFK_OOSS a schema:PropertyValue ; schema:name "SWS OOSS im Studiengang BIFK" ; schema:value 4 . module:SWS_BACS_OOSS a schema:PropertyValue ; schema:name "SWS OOSS im Studiengang BACS" ; schema:value 4 .</v>
      </c>
      <c r="Q47" t="s">
        <v>895</v>
      </c>
      <c r="R47" t="str">
        <f t="shared" si="9"/>
        <v>module:OOSS module:progrSpecProp_SWS module:SWS_OOSS . module:SWS_OOSS a schema:PropertyValue ; schema:identifier "SWS" ; schema:name "SWS OOSS" ; schema:valueReference module:SWS_BIFK_OOSS , module:SWS_BACS_OOSS . module:SWS_BIFK_OOSS a schema:PropertyValue ; schema:name "SWS OOSS im Studiengang BIFK" ; schema:value 4 . module:SWS_BACS_OOSS a schema:PropertyValue ; schema:name "SWS OOSS im Studiengang BACS" ; schema:value 4 .</v>
      </c>
    </row>
    <row r="48" spans="1:18" x14ac:dyDescent="0.35">
      <c r="A48" s="11" t="s">
        <v>853</v>
      </c>
      <c r="B48" s="4" t="s">
        <v>248</v>
      </c>
      <c r="C48" s="25" t="s">
        <v>725</v>
      </c>
      <c r="D48" s="28" t="str">
        <f t="shared" si="0"/>
        <v xml:space="preserve">module:ReAr module:progrSpecProp_SWS module:SWS_ReAr . module:SWS_ReAr a schema:PropertyValue ; schema:identifier "SWS" ; schema:name "SWS ReAr" ; schema:valueReference </v>
      </c>
      <c r="E48" s="18" t="s">
        <v>699</v>
      </c>
      <c r="F48" s="16" t="str">
        <f t="shared" si="1"/>
        <v xml:space="preserve">module:SWS_BIFK_ReAr </v>
      </c>
      <c r="G48" s="16" t="str">
        <f t="shared" si="2"/>
        <v xml:space="preserve"> module:SWS_BIFK_ReAr a schema:PropertyValue ; schema:name "SWS ReAr im Studiengang BIFK" ; schema:value 4 .</v>
      </c>
      <c r="H48" t="s">
        <v>700</v>
      </c>
      <c r="I48" s="16" t="str">
        <f t="shared" si="3"/>
        <v xml:space="preserve">, module:SWS_BACS_ReAr </v>
      </c>
      <c r="J48" s="16" t="str">
        <f t="shared" si="4"/>
        <v xml:space="preserve"> module:SWS_BACS_ReAr a schema:PropertyValue ; schema:name "SWS ReAr im Studiengang BACS" ; schema:value 4 .</v>
      </c>
      <c r="L48" s="16" t="str">
        <f t="shared" si="5"/>
        <v>.</v>
      </c>
      <c r="M48" s="16" t="str">
        <f t="shared" si="6"/>
        <v/>
      </c>
      <c r="N48" s="24" t="str">
        <f t="shared" si="7"/>
        <v>module:SWS_BIFK_ReAr , module:SWS_BACS_ReAr .</v>
      </c>
      <c r="O48" s="18">
        <v>4</v>
      </c>
      <c r="P48" t="str">
        <f t="shared" si="8"/>
        <v xml:space="preserve"> module:SWS_BIFK_ReAr a schema:PropertyValue ; schema:name "SWS ReAr im Studiengang BIFK" ; schema:value 4 . module:SWS_BACS_ReAr a schema:PropertyValue ; schema:name "SWS ReAr im Studiengang BACS" ; schema:value 4 .</v>
      </c>
      <c r="Q48" t="s">
        <v>895</v>
      </c>
      <c r="R48" t="str">
        <f t="shared" si="9"/>
        <v>module:ReAr module:progrSpecProp_SWS module:SWS_ReAr . module:SWS_ReAr a schema:PropertyValue ; schema:identifier "SWS" ; schema:name "SWS ReAr" ; schema:valueReference module:SWS_BIFK_ReAr , module:SWS_BACS_ReAr . module:SWS_BIFK_ReAr a schema:PropertyValue ; schema:name "SWS ReAr im Studiengang BIFK" ; schema:value 4 . module:SWS_BACS_ReAr a schema:PropertyValue ; schema:name "SWS ReAr im Studiengang BACS" ; schema:value 4 .</v>
      </c>
    </row>
    <row r="49" spans="1:18" x14ac:dyDescent="0.35">
      <c r="A49" s="11" t="s">
        <v>854</v>
      </c>
      <c r="B49" s="4" t="s">
        <v>241</v>
      </c>
      <c r="C49" s="25" t="s">
        <v>725</v>
      </c>
      <c r="D49" s="28" t="str">
        <f t="shared" si="0"/>
        <v xml:space="preserve">module:ScMD module:progrSpecProp_SWS module:SWS_ScMD . module:SWS_ScMD a schema:PropertyValue ; schema:identifier "SWS" ; schema:name "SWS ScMD" ; schema:valueReference </v>
      </c>
      <c r="E49" s="18" t="s">
        <v>699</v>
      </c>
      <c r="F49" s="16" t="str">
        <f t="shared" si="1"/>
        <v xml:space="preserve">module:SWS_BIFK_ScMD </v>
      </c>
      <c r="G49" s="16" t="str">
        <f t="shared" si="2"/>
        <v xml:space="preserve"> module:SWS_BIFK_ScMD a schema:PropertyValue ; schema:name "SWS ScMD im Studiengang BIFK" ; schema:value 4 .</v>
      </c>
      <c r="H49" t="s">
        <v>700</v>
      </c>
      <c r="I49" s="16" t="str">
        <f t="shared" si="3"/>
        <v xml:space="preserve">, module:SWS_BACS_ScMD </v>
      </c>
      <c r="J49" s="16" t="str">
        <f t="shared" si="4"/>
        <v xml:space="preserve"> module:SWS_BACS_ScMD a schema:PropertyValue ; schema:name "SWS ScMD im Studiengang BACS" ; schema:value 4 .</v>
      </c>
      <c r="L49" s="16" t="str">
        <f t="shared" si="5"/>
        <v>.</v>
      </c>
      <c r="M49" s="16" t="str">
        <f t="shared" si="6"/>
        <v/>
      </c>
      <c r="N49" s="24" t="str">
        <f t="shared" si="7"/>
        <v>module:SWS_BIFK_ScMD , module:SWS_BACS_ScMD .</v>
      </c>
      <c r="O49" s="18">
        <v>4</v>
      </c>
      <c r="P49" t="str">
        <f t="shared" si="8"/>
        <v xml:space="preserve"> module:SWS_BIFK_ScMD a schema:PropertyValue ; schema:name "SWS ScMD im Studiengang BIFK" ; schema:value 4 . module:SWS_BACS_ScMD a schema:PropertyValue ; schema:name "SWS ScMD im Studiengang BACS" ; schema:value 4 .</v>
      </c>
      <c r="Q49" t="s">
        <v>895</v>
      </c>
      <c r="R49" t="str">
        <f t="shared" si="9"/>
        <v>module:ScMD module:progrSpecProp_SWS module:SWS_ScMD . module:SWS_ScMD a schema:PropertyValue ; schema:identifier "SWS" ; schema:name "SWS ScMD" ; schema:valueReference module:SWS_BIFK_ScMD , module:SWS_BACS_ScMD . module:SWS_BIFK_ScMD a schema:PropertyValue ; schema:name "SWS ScMD im Studiengang BIFK" ; schema:value 4 . module:SWS_BACS_ScMD a schema:PropertyValue ; schema:name "SWS ScMD im Studiengang BACS" ; schema:value 4 .</v>
      </c>
    </row>
    <row r="50" spans="1:18" x14ac:dyDescent="0.35">
      <c r="A50" s="11" t="s">
        <v>855</v>
      </c>
      <c r="B50" s="4" t="s">
        <v>235</v>
      </c>
      <c r="C50" s="25" t="s">
        <v>725</v>
      </c>
      <c r="D50" s="28" t="str">
        <f t="shared" si="0"/>
        <v xml:space="preserve">module:SMVS module:progrSpecProp_SWS module:SWS_SMVS . module:SWS_SMVS a schema:PropertyValue ; schema:identifier "SWS" ; schema:name "SWS SMVS" ; schema:valueReference </v>
      </c>
      <c r="E50" s="18" t="s">
        <v>699</v>
      </c>
      <c r="F50" s="16" t="str">
        <f t="shared" si="1"/>
        <v xml:space="preserve">module:SWS_BIFK_SMVS </v>
      </c>
      <c r="G50" s="16" t="str">
        <f t="shared" si="2"/>
        <v xml:space="preserve"> module:SWS_BIFK_SMVS a schema:PropertyValue ; schema:name "SWS SMVS im Studiengang BIFK" ; schema:value 4 .</v>
      </c>
      <c r="H50" t="s">
        <v>700</v>
      </c>
      <c r="I50" s="16" t="str">
        <f t="shared" si="3"/>
        <v xml:space="preserve">, module:SWS_BACS_SMVS </v>
      </c>
      <c r="J50" s="16" t="str">
        <f t="shared" si="4"/>
        <v xml:space="preserve"> module:SWS_BACS_SMVS a schema:PropertyValue ; schema:name "SWS SMVS im Studiengang BACS" ; schema:value 4 .</v>
      </c>
      <c r="L50" s="16" t="str">
        <f t="shared" si="5"/>
        <v>.</v>
      </c>
      <c r="M50" s="16" t="str">
        <f t="shared" si="6"/>
        <v/>
      </c>
      <c r="N50" s="24" t="str">
        <f t="shared" si="7"/>
        <v>module:SWS_BIFK_SMVS , module:SWS_BACS_SMVS .</v>
      </c>
      <c r="O50" s="18">
        <v>4</v>
      </c>
      <c r="P50" t="str">
        <f t="shared" si="8"/>
        <v xml:space="preserve"> module:SWS_BIFK_SMVS a schema:PropertyValue ; schema:name "SWS SMVS im Studiengang BIFK" ; schema:value 4 . module:SWS_BACS_SMVS a schema:PropertyValue ; schema:name "SWS SMVS im Studiengang BACS" ; schema:value 4 .</v>
      </c>
      <c r="Q50" t="s">
        <v>895</v>
      </c>
      <c r="R50" t="str">
        <f t="shared" si="9"/>
        <v>module:SMVS module:progrSpecProp_SWS module:SWS_SMVS . module:SWS_SMVS a schema:PropertyValue ; schema:identifier "SWS" ; schema:name "SWS SMVS" ; schema:valueReference module:SWS_BIFK_SMVS , module:SWS_BACS_SMVS . module:SWS_BIFK_SMVS a schema:PropertyValue ; schema:name "SWS SMVS im Studiengang BIFK" ; schema:value 4 . module:SWS_BACS_SMVS a schema:PropertyValue ; schema:name "SWS SMVS im Studiengang BACS" ; schema:value 4 .</v>
      </c>
    </row>
    <row r="51" spans="1:18" x14ac:dyDescent="0.35">
      <c r="A51" s="11" t="s">
        <v>856</v>
      </c>
      <c r="B51" s="4" t="s">
        <v>225</v>
      </c>
      <c r="C51" s="25" t="s">
        <v>725</v>
      </c>
      <c r="D51" s="28" t="str">
        <f t="shared" si="0"/>
        <v xml:space="preserve">module:SG3C module:progrSpecProp_SWS module:SWS_SG3C . module:SWS_SG3C a schema:PropertyValue ; schema:identifier "SWS" ; schema:name "SWS SG3C" ; schema:valueReference </v>
      </c>
      <c r="E51" s="18" t="s">
        <v>699</v>
      </c>
      <c r="F51" s="16" t="str">
        <f t="shared" si="1"/>
        <v xml:space="preserve">module:SWS_BIFK_SG3C </v>
      </c>
      <c r="G51" s="16" t="str">
        <f t="shared" si="2"/>
        <v xml:space="preserve"> module:SWS_BIFK_SG3C a schema:PropertyValue ; schema:name "SWS SG3C im Studiengang BIFK" ; schema:value 2 .</v>
      </c>
      <c r="H51" t="s">
        <v>700</v>
      </c>
      <c r="I51" s="16" t="str">
        <f t="shared" si="3"/>
        <v xml:space="preserve">, module:SWS_BACS_SG3C </v>
      </c>
      <c r="J51" s="16" t="str">
        <f t="shared" si="4"/>
        <v xml:space="preserve"> module:SWS_BACS_SG3C a schema:PropertyValue ; schema:name "SWS SG3C im Studiengang BACS" ; schema:value 2 .</v>
      </c>
      <c r="L51" s="16" t="str">
        <f t="shared" si="5"/>
        <v>.</v>
      </c>
      <c r="M51" s="16" t="str">
        <f t="shared" si="6"/>
        <v/>
      </c>
      <c r="N51" s="24" t="str">
        <f t="shared" si="7"/>
        <v>module:SWS_BIFK_SG3C , module:SWS_BACS_SG3C .</v>
      </c>
      <c r="O51" s="18">
        <v>2</v>
      </c>
      <c r="P51" t="str">
        <f t="shared" si="8"/>
        <v xml:space="preserve"> module:SWS_BIFK_SG3C a schema:PropertyValue ; schema:name "SWS SG3C im Studiengang BIFK" ; schema:value 2 . module:SWS_BACS_SG3C a schema:PropertyValue ; schema:name "SWS SG3C im Studiengang BACS" ; schema:value 2 .</v>
      </c>
      <c r="Q51" t="s">
        <v>895</v>
      </c>
      <c r="R51" t="str">
        <f t="shared" si="9"/>
        <v>module:SG3C module:progrSpecProp_SWS module:SWS_SG3C . module:SWS_SG3C a schema:PropertyValue ; schema:identifier "SWS" ; schema:name "SWS SG3C" ; schema:valueReference module:SWS_BIFK_SG3C , module:SWS_BACS_SG3C . module:SWS_BIFK_SG3C a schema:PropertyValue ; schema:name "SWS SG3C im Studiengang BIFK" ; schema:value 2 . module:SWS_BACS_SG3C a schema:PropertyValue ; schema:name "SWS SG3C im Studiengang BACS" ; schema:value 2 .</v>
      </c>
    </row>
    <row r="52" spans="1:18" x14ac:dyDescent="0.35">
      <c r="A52" s="11" t="s">
        <v>857</v>
      </c>
      <c r="B52" s="4" t="s">
        <v>215</v>
      </c>
      <c r="C52" s="25" t="s">
        <v>725</v>
      </c>
      <c r="D52" s="28" t="str">
        <f t="shared" si="0"/>
        <v xml:space="preserve">module:SG3P module:progrSpecProp_SWS module:SWS_SG3P . module:SWS_SG3P a schema:PropertyValue ; schema:identifier "SWS" ; schema:name "SWS SG3P" ; schema:valueReference </v>
      </c>
      <c r="E52" s="18" t="s">
        <v>699</v>
      </c>
      <c r="F52" s="16" t="str">
        <f t="shared" si="1"/>
        <v xml:space="preserve">module:SWS_BIFK_SG3P </v>
      </c>
      <c r="G52" s="16" t="str">
        <f t="shared" si="2"/>
        <v xml:space="preserve"> module:SWS_BIFK_SG3P a schema:PropertyValue ; schema:name "SWS SG3P im Studiengang BIFK" ; schema:value 2 .</v>
      </c>
      <c r="I52" s="16" t="str">
        <f t="shared" si="3"/>
        <v>.</v>
      </c>
      <c r="J52" s="16" t="str">
        <f t="shared" si="4"/>
        <v/>
      </c>
      <c r="L52" s="16" t="str">
        <f t="shared" si="5"/>
        <v/>
      </c>
      <c r="M52" s="16" t="str">
        <f t="shared" si="6"/>
        <v/>
      </c>
      <c r="N52" s="24" t="str">
        <f t="shared" si="7"/>
        <v>module:SWS_BIFK_SG3P .</v>
      </c>
      <c r="O52" s="18">
        <v>2</v>
      </c>
      <c r="P52" t="str">
        <f t="shared" si="8"/>
        <v xml:space="preserve"> module:SWS_BIFK_SG3P a schema:PropertyValue ; schema:name "SWS SG3P im Studiengang BIFK" ; schema:value 2 .</v>
      </c>
      <c r="Q52" t="s">
        <v>895</v>
      </c>
      <c r="R52" t="str">
        <f t="shared" si="9"/>
        <v>module:SG3P module:progrSpecProp_SWS module:SWS_SG3P . module:SWS_SG3P a schema:PropertyValue ; schema:identifier "SWS" ; schema:name "SWS SG3P" ; schema:valueReference module:SWS_BIFK_SG3P . module:SWS_BIFK_SG3P a schema:PropertyValue ; schema:name "SWS SG3P im Studiengang BIFK" ; schema:value 2 .</v>
      </c>
    </row>
    <row r="53" spans="1:18" x14ac:dyDescent="0.35">
      <c r="A53" s="11" t="s">
        <v>858</v>
      </c>
      <c r="B53" s="4" t="s">
        <v>206</v>
      </c>
      <c r="C53" s="25" t="s">
        <v>725</v>
      </c>
      <c r="D53" s="28" t="str">
        <f t="shared" si="0"/>
        <v xml:space="preserve">module:SG4E module:progrSpecProp_SWS module:SWS_SG4E . module:SWS_SG4E a schema:PropertyValue ; schema:identifier "SWS" ; schema:name "SWS SG4E" ; schema:valueReference </v>
      </c>
      <c r="E53" s="18" t="s">
        <v>699</v>
      </c>
      <c r="F53" s="16" t="str">
        <f t="shared" si="1"/>
        <v xml:space="preserve">module:SWS_BIFK_SG4E </v>
      </c>
      <c r="G53" s="16" t="str">
        <f t="shared" si="2"/>
        <v xml:space="preserve"> module:SWS_BIFK_SG4E a schema:PropertyValue ; schema:name "SWS SG4E im Studiengang BIFK" ; schema:value 2 .</v>
      </c>
      <c r="H53" t="s">
        <v>700</v>
      </c>
      <c r="I53" s="16" t="str">
        <f t="shared" si="3"/>
        <v xml:space="preserve">, module:SWS_BACS_SG4E </v>
      </c>
      <c r="J53" s="16" t="str">
        <f t="shared" si="4"/>
        <v xml:space="preserve"> module:SWS_BACS_SG4E a schema:PropertyValue ; schema:name "SWS SG4E im Studiengang BACS" ; schema:value 2 .</v>
      </c>
      <c r="L53" s="16" t="str">
        <f t="shared" si="5"/>
        <v>.</v>
      </c>
      <c r="M53" s="16" t="str">
        <f t="shared" si="6"/>
        <v/>
      </c>
      <c r="N53" s="24" t="str">
        <f t="shared" si="7"/>
        <v>module:SWS_BIFK_SG4E , module:SWS_BACS_SG4E .</v>
      </c>
      <c r="O53" s="18">
        <v>2</v>
      </c>
      <c r="P53" t="str">
        <f t="shared" si="8"/>
        <v xml:space="preserve"> module:SWS_BIFK_SG4E a schema:PropertyValue ; schema:name "SWS SG4E im Studiengang BIFK" ; schema:value 2 . module:SWS_BACS_SG4E a schema:PropertyValue ; schema:name "SWS SG4E im Studiengang BACS" ; schema:value 2 .</v>
      </c>
      <c r="Q53" t="s">
        <v>895</v>
      </c>
      <c r="R53" t="str">
        <f t="shared" si="9"/>
        <v>module:SG4E module:progrSpecProp_SWS module:SWS_SG4E . module:SWS_SG4E a schema:PropertyValue ; schema:identifier "SWS" ; schema:name "SWS SG4E" ; schema:valueReference module:SWS_BIFK_SG4E , module:SWS_BACS_SG4E . module:SWS_BIFK_SG4E a schema:PropertyValue ; schema:name "SWS SG4E im Studiengang BIFK" ; schema:value 2 . module:SWS_BACS_SG4E a schema:PropertyValue ; schema:name "SWS SG4E im Studiengang BACS" ; schema:value 2 .</v>
      </c>
    </row>
    <row r="54" spans="1:18" x14ac:dyDescent="0.35">
      <c r="A54" s="11" t="s">
        <v>859</v>
      </c>
      <c r="B54" s="4" t="s">
        <v>197</v>
      </c>
      <c r="C54" s="25" t="s">
        <v>725</v>
      </c>
      <c r="D54" s="28" t="str">
        <f t="shared" si="0"/>
        <v xml:space="preserve">module:SG4M module:progrSpecProp_SWS module:SWS_SG4M . module:SWS_SG4M a schema:PropertyValue ; schema:identifier "SWS" ; schema:name "SWS SG4M" ; schema:valueReference </v>
      </c>
      <c r="E54" s="18" t="s">
        <v>699</v>
      </c>
      <c r="F54" s="16" t="str">
        <f t="shared" si="1"/>
        <v xml:space="preserve">module:SWS_BIFK_SG4M </v>
      </c>
      <c r="G54" s="16" t="str">
        <f t="shared" si="2"/>
        <v xml:space="preserve"> module:SWS_BIFK_SG4M a schema:PropertyValue ; schema:name "SWS SG4M im Studiengang BIFK" ; schema:value 2 .</v>
      </c>
      <c r="H54" t="s">
        <v>700</v>
      </c>
      <c r="I54" s="16" t="str">
        <f t="shared" si="3"/>
        <v xml:space="preserve">, module:SWS_BACS_SG4M </v>
      </c>
      <c r="J54" s="16" t="str">
        <f t="shared" si="4"/>
        <v xml:space="preserve"> module:SWS_BACS_SG4M a schema:PropertyValue ; schema:name "SWS SG4M im Studiengang BACS" ; schema:value 2 .</v>
      </c>
      <c r="L54" s="16" t="str">
        <f t="shared" si="5"/>
        <v>.</v>
      </c>
      <c r="M54" s="16" t="str">
        <f t="shared" si="6"/>
        <v/>
      </c>
      <c r="N54" s="24" t="str">
        <f t="shared" si="7"/>
        <v>module:SWS_BIFK_SG4M , module:SWS_BACS_SG4M .</v>
      </c>
      <c r="O54" s="18">
        <v>2</v>
      </c>
      <c r="P54" t="str">
        <f t="shared" si="8"/>
        <v xml:space="preserve"> module:SWS_BIFK_SG4M a schema:PropertyValue ; schema:name "SWS SG4M im Studiengang BIFK" ; schema:value 2 . module:SWS_BACS_SG4M a schema:PropertyValue ; schema:name "SWS SG4M im Studiengang BACS" ; schema:value 2 .</v>
      </c>
      <c r="Q54" t="s">
        <v>895</v>
      </c>
      <c r="R54" t="str">
        <f t="shared" si="9"/>
        <v>module:SG4M module:progrSpecProp_SWS module:SWS_SG4M . module:SWS_SG4M a schema:PropertyValue ; schema:identifier "SWS" ; schema:name "SWS SG4M" ; schema:valueReference module:SWS_BIFK_SG4M , module:SWS_BACS_SG4M . module:SWS_BIFK_SG4M a schema:PropertyValue ; schema:name "SWS SG4M im Studiengang BIFK" ; schema:value 2 . module:SWS_BACS_SG4M a schema:PropertyValue ; schema:name "SWS SG4M im Studiengang BACS" ; schema:value 2 .</v>
      </c>
    </row>
    <row r="55" spans="1:18" x14ac:dyDescent="0.35">
      <c r="A55" s="11" t="s">
        <v>860</v>
      </c>
      <c r="B55" s="4" t="s">
        <v>186</v>
      </c>
      <c r="C55" s="25" t="s">
        <v>725</v>
      </c>
      <c r="D55" s="28" t="str">
        <f t="shared" si="0"/>
        <v xml:space="preserve">module:Proj module:progrSpecProp_SWS module:SWS_Proj . module:SWS_Proj a schema:PropertyValue ; schema:identifier "SWS" ; schema:name "SWS Proj" ; schema:valueReference </v>
      </c>
      <c r="E55" s="18" t="s">
        <v>699</v>
      </c>
      <c r="F55" s="16" t="str">
        <f t="shared" si="1"/>
        <v xml:space="preserve">module:SWS_BIFK_Proj </v>
      </c>
      <c r="G55" s="16" t="str">
        <f t="shared" si="2"/>
        <v xml:space="preserve"> module:SWS_BIFK_Proj a schema:PropertyValue ; schema:name "SWS Proj im Studiengang BIFK" ; schema:value 4 .</v>
      </c>
      <c r="I55" s="16" t="str">
        <f t="shared" si="3"/>
        <v>.</v>
      </c>
      <c r="J55" s="16" t="str">
        <f t="shared" si="4"/>
        <v/>
      </c>
      <c r="L55" s="16" t="str">
        <f t="shared" si="5"/>
        <v/>
      </c>
      <c r="M55" s="16" t="str">
        <f t="shared" si="6"/>
        <v/>
      </c>
      <c r="N55" s="24" t="str">
        <f t="shared" si="7"/>
        <v>module:SWS_BIFK_Proj .</v>
      </c>
      <c r="O55" s="18">
        <v>4</v>
      </c>
      <c r="P55" t="str">
        <f t="shared" si="8"/>
        <v xml:space="preserve"> module:SWS_BIFK_Proj a schema:PropertyValue ; schema:name "SWS Proj im Studiengang BIFK" ; schema:value 4 .</v>
      </c>
      <c r="Q55" t="s">
        <v>895</v>
      </c>
      <c r="R55" t="str">
        <f t="shared" si="9"/>
        <v>module:Proj module:progrSpecProp_SWS module:SWS_Proj . module:SWS_Proj a schema:PropertyValue ; schema:identifier "SWS" ; schema:name "SWS Proj" ; schema:valueReference module:SWS_BIFK_Proj . module:SWS_BIFK_Proj a schema:PropertyValue ; schema:name "SWS Proj im Studiengang BIFK" ; schema:value 4 .</v>
      </c>
    </row>
    <row r="56" spans="1:18" x14ac:dyDescent="0.35">
      <c r="A56" s="11" t="s">
        <v>861</v>
      </c>
      <c r="B56" s="4" t="s">
        <v>176</v>
      </c>
      <c r="C56" s="25" t="s">
        <v>725</v>
      </c>
      <c r="D56" s="28" t="str">
        <f t="shared" si="0"/>
        <v xml:space="preserve">module:EiWS module:progrSpecProp_SWS module:SWS_EiWS . module:SWS_EiWS a schema:PropertyValue ; schema:identifier "SWS" ; schema:name "SWS EiWS" ; schema:valueReference </v>
      </c>
      <c r="E56" s="18" t="s">
        <v>699</v>
      </c>
      <c r="F56" s="16" t="str">
        <f t="shared" si="1"/>
        <v xml:space="preserve">module:SWS_BIFK_EiWS </v>
      </c>
      <c r="G56" s="16" t="str">
        <f t="shared" si="2"/>
        <v xml:space="preserve"> module:SWS_BIFK_EiWS a schema:PropertyValue ; schema:name "SWS EiWS im Studiengang BIFK" ; schema:value 2 .</v>
      </c>
      <c r="H56" t="s">
        <v>701</v>
      </c>
      <c r="I56" s="16" t="str">
        <f t="shared" si="3"/>
        <v xml:space="preserve">, module:SWS_BMZK_EiWS </v>
      </c>
      <c r="J56" s="16" t="str">
        <f t="shared" si="4"/>
        <v xml:space="preserve"> module:SWS_BMZK_EiWS a schema:PropertyValue ; schema:name "SWS EiWS im Studiengang BMZK" ; schema:value 2 .</v>
      </c>
      <c r="L56" s="16" t="str">
        <f t="shared" si="5"/>
        <v>.</v>
      </c>
      <c r="M56" s="16" t="str">
        <f t="shared" si="6"/>
        <v/>
      </c>
      <c r="N56" s="24" t="str">
        <f t="shared" si="7"/>
        <v>module:SWS_BIFK_EiWS , module:SWS_BMZK_EiWS .</v>
      </c>
      <c r="O56" s="18">
        <v>2</v>
      </c>
      <c r="P56" t="str">
        <f t="shared" si="8"/>
        <v xml:space="preserve"> module:SWS_BIFK_EiWS a schema:PropertyValue ; schema:name "SWS EiWS im Studiengang BIFK" ; schema:value 2 . module:SWS_BMZK_EiWS a schema:PropertyValue ; schema:name "SWS EiWS im Studiengang BMZK" ; schema:value 2 .</v>
      </c>
      <c r="Q56" t="s">
        <v>895</v>
      </c>
      <c r="R56" t="str">
        <f t="shared" si="9"/>
        <v>module:EiWS module:progrSpecProp_SWS module:SWS_EiWS . module:SWS_EiWS a schema:PropertyValue ; schema:identifier "SWS" ; schema:name "SWS EiWS" ; schema:valueReference module:SWS_BIFK_EiWS , module:SWS_BMZK_EiWS . module:SWS_BIFK_EiWS a schema:PropertyValue ; schema:name "SWS EiWS im Studiengang BIFK" ; schema:value 2 . module:SWS_BMZK_EiWS a schema:PropertyValue ; schema:name "SWS EiWS im Studiengang BMZK" ; schema:value 2 .</v>
      </c>
    </row>
    <row r="57" spans="1:18" x14ac:dyDescent="0.35">
      <c r="A57" s="11" t="s">
        <v>862</v>
      </c>
      <c r="B57" s="4" t="s">
        <v>166</v>
      </c>
      <c r="C57" s="25" t="s">
        <v>725</v>
      </c>
      <c r="D57" s="28" t="str">
        <f t="shared" si="0"/>
        <v xml:space="preserve">module:AuMS module:progrSpecProp_SWS module:SWS_AuMS . module:SWS_AuMS a schema:PropertyValue ; schema:identifier "SWS" ; schema:name "SWS AuMS" ; schema:valueReference </v>
      </c>
      <c r="E57" s="18" t="s">
        <v>699</v>
      </c>
      <c r="F57" s="16" t="str">
        <f t="shared" si="1"/>
        <v xml:space="preserve">module:SWS_BIFK_AuMS </v>
      </c>
      <c r="G57" s="16" t="str">
        <f t="shared" si="2"/>
        <v xml:space="preserve"> module:SWS_BIFK_AuMS a schema:PropertyValue ; schema:name "SWS AuMS im Studiengang BIFK" ; schema:value 4 .</v>
      </c>
      <c r="H57" t="s">
        <v>700</v>
      </c>
      <c r="I57" s="16" t="str">
        <f t="shared" si="3"/>
        <v xml:space="preserve">, module:SWS_BACS_AuMS </v>
      </c>
      <c r="J57" s="16" t="str">
        <f t="shared" si="4"/>
        <v xml:space="preserve"> module:SWS_BACS_AuMS a schema:PropertyValue ; schema:name "SWS AuMS im Studiengang BACS" ; schema:value 4 .</v>
      </c>
      <c r="L57" s="16" t="str">
        <f t="shared" si="5"/>
        <v>.</v>
      </c>
      <c r="M57" s="16" t="str">
        <f t="shared" si="6"/>
        <v/>
      </c>
      <c r="N57" s="24" t="str">
        <f t="shared" si="7"/>
        <v>module:SWS_BIFK_AuMS , module:SWS_BACS_AuMS .</v>
      </c>
      <c r="O57" s="18">
        <v>4</v>
      </c>
      <c r="P57" t="str">
        <f t="shared" si="8"/>
        <v xml:space="preserve"> module:SWS_BIFK_AuMS a schema:PropertyValue ; schema:name "SWS AuMS im Studiengang BIFK" ; schema:value 4 . module:SWS_BACS_AuMS a schema:PropertyValue ; schema:name "SWS AuMS im Studiengang BACS" ; schema:value 4 .</v>
      </c>
      <c r="Q57" t="s">
        <v>895</v>
      </c>
      <c r="R57" t="str">
        <f t="shared" si="9"/>
        <v>module:AuMS module:progrSpecProp_SWS module:SWS_AuMS . module:SWS_AuMS a schema:PropertyValue ; schema:identifier "SWS" ; schema:name "SWS AuMS" ; schema:valueReference module:SWS_BIFK_AuMS , module:SWS_BACS_AuMS . module:SWS_BIFK_AuMS a schema:PropertyValue ; schema:name "SWS AuMS im Studiengang BIFK" ; schema:value 4 . module:SWS_BACS_AuMS a schema:PropertyValue ; schema:name "SWS AuMS im Studiengang BACS" ; schema:value 4 .</v>
      </c>
    </row>
    <row r="58" spans="1:18" x14ac:dyDescent="0.35">
      <c r="A58" s="11" t="s">
        <v>863</v>
      </c>
      <c r="B58" s="4" t="s">
        <v>159</v>
      </c>
      <c r="C58" s="25" t="s">
        <v>725</v>
      </c>
      <c r="D58" s="28" t="str">
        <f t="shared" si="0"/>
        <v xml:space="preserve">module:CrDI module:progrSpecProp_SWS module:SWS_CrDI . module:SWS_CrDI a schema:PropertyValue ; schema:identifier "SWS" ; schema:name "SWS CrDI" ; schema:valueReference </v>
      </c>
      <c r="E58" s="18" t="s">
        <v>699</v>
      </c>
      <c r="F58" s="16" t="str">
        <f t="shared" si="1"/>
        <v xml:space="preserve">module:SWS_BIFK_CrDI </v>
      </c>
      <c r="G58" s="16" t="str">
        <f t="shared" si="2"/>
        <v xml:space="preserve"> module:SWS_BIFK_CrDI a schema:PropertyValue ; schema:name "SWS CrDI im Studiengang BIFK" ; schema:value 4 .</v>
      </c>
      <c r="H58" t="s">
        <v>700</v>
      </c>
      <c r="I58" s="16" t="str">
        <f t="shared" si="3"/>
        <v xml:space="preserve">, module:SWS_BACS_CrDI </v>
      </c>
      <c r="J58" s="16" t="str">
        <f t="shared" si="4"/>
        <v xml:space="preserve"> module:SWS_BACS_CrDI a schema:PropertyValue ; schema:name "SWS CrDI im Studiengang BACS" ; schema:value 4 .</v>
      </c>
      <c r="L58" s="16" t="str">
        <f t="shared" si="5"/>
        <v>.</v>
      </c>
      <c r="M58" s="16" t="str">
        <f t="shared" si="6"/>
        <v/>
      </c>
      <c r="N58" s="24" t="str">
        <f t="shared" si="7"/>
        <v>module:SWS_BIFK_CrDI , module:SWS_BACS_CrDI .</v>
      </c>
      <c r="O58" s="18">
        <v>4</v>
      </c>
      <c r="P58" t="str">
        <f t="shared" si="8"/>
        <v xml:space="preserve"> module:SWS_BIFK_CrDI a schema:PropertyValue ; schema:name "SWS CrDI im Studiengang BIFK" ; schema:value 4 . module:SWS_BACS_CrDI a schema:PropertyValue ; schema:name "SWS CrDI im Studiengang BACS" ; schema:value 4 .</v>
      </c>
      <c r="Q58" t="s">
        <v>895</v>
      </c>
      <c r="R58" t="str">
        <f t="shared" si="9"/>
        <v>module:CrDI module:progrSpecProp_SWS module:SWS_CrDI . module:SWS_CrDI a schema:PropertyValue ; schema:identifier "SWS" ; schema:name "SWS CrDI" ; schema:valueReference module:SWS_BIFK_CrDI , module:SWS_BACS_CrDI . module:SWS_BIFK_CrDI a schema:PropertyValue ; schema:name "SWS CrDI im Studiengang BIFK" ; schema:value 4 . module:SWS_BACS_CrDI a schema:PropertyValue ; schema:name "SWS CrDI im Studiengang BACS" ; schema:value 4 .</v>
      </c>
    </row>
    <row r="59" spans="1:18" x14ac:dyDescent="0.35">
      <c r="A59" s="11" t="s">
        <v>864</v>
      </c>
      <c r="B59" s="4" t="s">
        <v>152</v>
      </c>
      <c r="C59" s="25" t="s">
        <v>725</v>
      </c>
      <c r="D59" s="28" t="str">
        <f t="shared" si="0"/>
        <v xml:space="preserve">module:EiSy module:progrSpecProp_SWS module:SWS_EiSy . module:SWS_EiSy a schema:PropertyValue ; schema:identifier "SWS" ; schema:name "SWS EiSy" ; schema:valueReference </v>
      </c>
      <c r="E59" s="18" t="s">
        <v>699</v>
      </c>
      <c r="F59" s="16" t="str">
        <f t="shared" si="1"/>
        <v xml:space="preserve">module:SWS_BIFK_EiSy </v>
      </c>
      <c r="G59" s="16" t="str">
        <f t="shared" si="2"/>
        <v xml:space="preserve"> module:SWS_BIFK_EiSy a schema:PropertyValue ; schema:name "SWS EiSy im Studiengang BIFK" ; schema:value 4 .</v>
      </c>
      <c r="H59" t="s">
        <v>700</v>
      </c>
      <c r="I59" s="16" t="str">
        <f t="shared" si="3"/>
        <v xml:space="preserve">, module:SWS_BACS_EiSy </v>
      </c>
      <c r="J59" s="16" t="str">
        <f t="shared" si="4"/>
        <v xml:space="preserve"> module:SWS_BACS_EiSy a schema:PropertyValue ; schema:name "SWS EiSy im Studiengang BACS" ; schema:value 4 .</v>
      </c>
      <c r="L59" s="16" t="str">
        <f t="shared" si="5"/>
        <v>.</v>
      </c>
      <c r="M59" s="16" t="str">
        <f t="shared" si="6"/>
        <v/>
      </c>
      <c r="N59" s="24" t="str">
        <f t="shared" si="7"/>
        <v>module:SWS_BIFK_EiSy , module:SWS_BACS_EiSy .</v>
      </c>
      <c r="O59" s="18">
        <v>4</v>
      </c>
      <c r="P59" t="str">
        <f t="shared" si="8"/>
        <v xml:space="preserve"> module:SWS_BIFK_EiSy a schema:PropertyValue ; schema:name "SWS EiSy im Studiengang BIFK" ; schema:value 4 . module:SWS_BACS_EiSy a schema:PropertyValue ; schema:name "SWS EiSy im Studiengang BACS" ; schema:value 4 .</v>
      </c>
      <c r="Q59" t="s">
        <v>895</v>
      </c>
      <c r="R59" t="str">
        <f t="shared" si="9"/>
        <v>module:EiSy module:progrSpecProp_SWS module:SWS_EiSy . module:SWS_EiSy a schema:PropertyValue ; schema:identifier "SWS" ; schema:name "SWS EiSy" ; schema:valueReference module:SWS_BIFK_EiSy , module:SWS_BACS_EiSy . module:SWS_BIFK_EiSy a schema:PropertyValue ; schema:name "SWS EiSy im Studiengang BIFK" ; schema:value 4 . module:SWS_BACS_EiSy a schema:PropertyValue ; schema:name "SWS EiSy im Studiengang BACS" ; schema:value 4 .</v>
      </c>
    </row>
    <row r="60" spans="1:18" x14ac:dyDescent="0.35">
      <c r="A60" s="11" t="s">
        <v>865</v>
      </c>
      <c r="B60" s="4" t="s">
        <v>145</v>
      </c>
      <c r="C60" s="25" t="s">
        <v>725</v>
      </c>
      <c r="D60" s="28" t="str">
        <f t="shared" si="0"/>
        <v xml:space="preserve">module:EnAn module:progrSpecProp_SWS module:SWS_EnAn . module:SWS_EnAn a schema:PropertyValue ; schema:identifier "SWS" ; schema:name "SWS EnAn" ; schema:valueReference </v>
      </c>
      <c r="E60" s="18" t="s">
        <v>699</v>
      </c>
      <c r="F60" s="16" t="str">
        <f t="shared" si="1"/>
        <v xml:space="preserve">module:SWS_BIFK_EnAn </v>
      </c>
      <c r="G60" s="16" t="str">
        <f t="shared" si="2"/>
        <v xml:space="preserve"> module:SWS_BIFK_EnAn a schema:PropertyValue ; schema:name "SWS EnAn im Studiengang BIFK" ; schema:value 4 .</v>
      </c>
      <c r="H60" t="s">
        <v>700</v>
      </c>
      <c r="I60" s="16" t="str">
        <f t="shared" si="3"/>
        <v xml:space="preserve">, module:SWS_BACS_EnAn </v>
      </c>
      <c r="J60" s="16" t="str">
        <f t="shared" si="4"/>
        <v xml:space="preserve"> module:SWS_BACS_EnAn a schema:PropertyValue ; schema:name "SWS EnAn im Studiengang BACS" ; schema:value 4 .</v>
      </c>
      <c r="L60" s="16" t="str">
        <f t="shared" si="5"/>
        <v>.</v>
      </c>
      <c r="M60" s="16" t="str">
        <f t="shared" si="6"/>
        <v/>
      </c>
      <c r="N60" s="24" t="str">
        <f t="shared" si="7"/>
        <v>module:SWS_BIFK_EnAn , module:SWS_BACS_EnAn .</v>
      </c>
      <c r="O60" s="18">
        <v>4</v>
      </c>
      <c r="P60" t="str">
        <f t="shared" si="8"/>
        <v xml:space="preserve"> module:SWS_BIFK_EnAn a schema:PropertyValue ; schema:name "SWS EnAn im Studiengang BIFK" ; schema:value 4 . module:SWS_BACS_EnAn a schema:PropertyValue ; schema:name "SWS EnAn im Studiengang BACS" ; schema:value 4 .</v>
      </c>
      <c r="Q60" t="s">
        <v>895</v>
      </c>
      <c r="R60" t="str">
        <f t="shared" si="9"/>
        <v>module:EnAn module:progrSpecProp_SWS module:SWS_EnAn . module:SWS_EnAn a schema:PropertyValue ; schema:identifier "SWS" ; schema:name "SWS EnAn" ; schema:valueReference module:SWS_BIFK_EnAn , module:SWS_BACS_EnAn . module:SWS_BIFK_EnAn a schema:PropertyValue ; schema:name "SWS EnAn im Studiengang BIFK" ; schema:value 4 . module:SWS_BACS_EnAn a schema:PropertyValue ; schema:name "SWS EnAn im Studiengang BACS" ; schema:value 4 .</v>
      </c>
    </row>
    <row r="61" spans="1:18" x14ac:dyDescent="0.35">
      <c r="A61" s="11" t="s">
        <v>866</v>
      </c>
      <c r="B61" s="4" t="s">
        <v>137</v>
      </c>
      <c r="C61" s="25" t="s">
        <v>725</v>
      </c>
      <c r="D61" s="28" t="str">
        <f t="shared" si="0"/>
        <v xml:space="preserve">module:GeMa module:progrSpecProp_SWS module:SWS_GeMa . module:SWS_GeMa a schema:PropertyValue ; schema:identifier "SWS" ; schema:name "SWS GeMa" ; schema:valueReference </v>
      </c>
      <c r="E61" s="18" t="s">
        <v>699</v>
      </c>
      <c r="F61" s="16" t="str">
        <f t="shared" si="1"/>
        <v xml:space="preserve">module:SWS_BIFK_GeMa </v>
      </c>
      <c r="G61" s="16" t="str">
        <f t="shared" si="2"/>
        <v xml:space="preserve"> module:SWS_BIFK_GeMa a schema:PropertyValue ; schema:name "SWS GeMa im Studiengang BIFK" ; schema:value 4 .</v>
      </c>
      <c r="H61" t="s">
        <v>700</v>
      </c>
      <c r="I61" s="16" t="str">
        <f t="shared" si="3"/>
        <v xml:space="preserve">, module:SWS_BACS_GeMa </v>
      </c>
      <c r="J61" s="16" t="str">
        <f t="shared" si="4"/>
        <v xml:space="preserve"> module:SWS_BACS_GeMa a schema:PropertyValue ; schema:name "SWS GeMa im Studiengang BACS" ; schema:value 4 .</v>
      </c>
      <c r="L61" s="16" t="str">
        <f t="shared" si="5"/>
        <v>.</v>
      </c>
      <c r="M61" s="16" t="str">
        <f t="shared" si="6"/>
        <v/>
      </c>
      <c r="N61" s="24" t="str">
        <f t="shared" si="7"/>
        <v>module:SWS_BIFK_GeMa , module:SWS_BACS_GeMa .</v>
      </c>
      <c r="O61" s="18">
        <v>4</v>
      </c>
      <c r="P61" t="str">
        <f t="shared" si="8"/>
        <v xml:space="preserve"> module:SWS_BIFK_GeMa a schema:PropertyValue ; schema:name "SWS GeMa im Studiengang BIFK" ; schema:value 4 . module:SWS_BACS_GeMa a schema:PropertyValue ; schema:name "SWS GeMa im Studiengang BACS" ; schema:value 4 .</v>
      </c>
      <c r="Q61" t="s">
        <v>895</v>
      </c>
      <c r="R61" t="str">
        <f t="shared" si="9"/>
        <v>module:GeMa module:progrSpecProp_SWS module:SWS_GeMa . module:SWS_GeMa a schema:PropertyValue ; schema:identifier "SWS" ; schema:name "SWS GeMa" ; schema:valueReference module:SWS_BIFK_GeMa , module:SWS_BACS_GeMa . module:SWS_BIFK_GeMa a schema:PropertyValue ; schema:name "SWS GeMa im Studiengang BIFK" ; schema:value 4 . module:SWS_BACS_GeMa a schema:PropertyValue ; schema:name "SWS GeMa im Studiengang BACS" ; schema:value 4 .</v>
      </c>
    </row>
    <row r="62" spans="1:18" x14ac:dyDescent="0.35">
      <c r="A62" s="11" t="s">
        <v>867</v>
      </c>
      <c r="B62" s="4" t="s">
        <v>129</v>
      </c>
      <c r="C62" s="25" t="s">
        <v>725</v>
      </c>
      <c r="D62" s="28" t="str">
        <f t="shared" si="0"/>
        <v xml:space="preserve">module:MePs module:progrSpecProp_SWS module:SWS_MePs . module:SWS_MePs a schema:PropertyValue ; schema:identifier "SWS" ; schema:name "SWS MePs" ; schema:valueReference </v>
      </c>
      <c r="E62" s="18" t="s">
        <v>699</v>
      </c>
      <c r="F62" s="16" t="str">
        <f t="shared" si="1"/>
        <v xml:space="preserve">module:SWS_BIFK_MePs </v>
      </c>
      <c r="G62" s="16" t="str">
        <f t="shared" si="2"/>
        <v xml:space="preserve"> module:SWS_BIFK_MePs a schema:PropertyValue ; schema:name "SWS MePs im Studiengang BIFK" ; schema:value 4 .</v>
      </c>
      <c r="H62" t="s">
        <v>700</v>
      </c>
      <c r="I62" s="16" t="str">
        <f t="shared" si="3"/>
        <v xml:space="preserve">, module:SWS_BACS_MePs </v>
      </c>
      <c r="J62" s="16" t="str">
        <f t="shared" si="4"/>
        <v xml:space="preserve"> module:SWS_BACS_MePs a schema:PropertyValue ; schema:name "SWS MePs im Studiengang BACS" ; schema:value 4 .</v>
      </c>
      <c r="L62" s="16" t="str">
        <f t="shared" si="5"/>
        <v>.</v>
      </c>
      <c r="M62" s="16" t="str">
        <f t="shared" si="6"/>
        <v/>
      </c>
      <c r="N62" s="24" t="str">
        <f t="shared" si="7"/>
        <v>module:SWS_BIFK_MePs , module:SWS_BACS_MePs .</v>
      </c>
      <c r="O62" s="18">
        <v>4</v>
      </c>
      <c r="P62" t="str">
        <f t="shared" si="8"/>
        <v xml:space="preserve"> module:SWS_BIFK_MePs a schema:PropertyValue ; schema:name "SWS MePs im Studiengang BIFK" ; schema:value 4 . module:SWS_BACS_MePs a schema:PropertyValue ; schema:name "SWS MePs im Studiengang BACS" ; schema:value 4 .</v>
      </c>
      <c r="Q62" t="s">
        <v>895</v>
      </c>
      <c r="R62" t="str">
        <f t="shared" si="9"/>
        <v>module:MePs module:progrSpecProp_SWS module:SWS_MePs . module:SWS_MePs a schema:PropertyValue ; schema:identifier "SWS" ; schema:name "SWS MePs" ; schema:valueReference module:SWS_BIFK_MePs , module:SWS_BACS_MePs . module:SWS_BIFK_MePs a schema:PropertyValue ; schema:name "SWS MePs im Studiengang BIFK" ; schema:value 4 . module:SWS_BACS_MePs a schema:PropertyValue ; schema:name "SWS MePs im Studiengang BACS" ; schema:value 4 .</v>
      </c>
    </row>
    <row r="63" spans="1:18" x14ac:dyDescent="0.35">
      <c r="A63" s="11" t="s">
        <v>868</v>
      </c>
      <c r="B63" s="4" t="s">
        <v>117</v>
      </c>
      <c r="C63" s="25" t="s">
        <v>725</v>
      </c>
      <c r="D63" s="28" t="str">
        <f t="shared" si="0"/>
        <v xml:space="preserve">module:MTAu module:progrSpecProp_SWS module:SWS_MTAu . module:SWS_MTAu a schema:PropertyValue ; schema:identifier "SWS" ; schema:name "SWS MTAu" ; schema:valueReference </v>
      </c>
      <c r="E63" s="18" t="s">
        <v>699</v>
      </c>
      <c r="F63" s="16" t="str">
        <f t="shared" si="1"/>
        <v xml:space="preserve">module:SWS_BIFK_MTAu </v>
      </c>
      <c r="G63" s="16" t="str">
        <f t="shared" si="2"/>
        <v xml:space="preserve"> module:SWS_BIFK_MTAu a schema:PropertyValue ; schema:name "SWS MTAu im Studiengang BIFK" ; schema:value 4 .</v>
      </c>
      <c r="H63" t="s">
        <v>700</v>
      </c>
      <c r="I63" s="16" t="str">
        <f t="shared" si="3"/>
        <v xml:space="preserve">, module:SWS_BACS_MTAu </v>
      </c>
      <c r="J63" s="16" t="str">
        <f t="shared" si="4"/>
        <v xml:space="preserve"> module:SWS_BACS_MTAu a schema:PropertyValue ; schema:name "SWS MTAu im Studiengang BACS" ; schema:value 4 .</v>
      </c>
      <c r="L63" s="16" t="str">
        <f t="shared" si="5"/>
        <v>.</v>
      </c>
      <c r="M63" s="16" t="str">
        <f t="shared" si="6"/>
        <v/>
      </c>
      <c r="N63" s="24" t="str">
        <f t="shared" si="7"/>
        <v>module:SWS_BIFK_MTAu , module:SWS_BACS_MTAu .</v>
      </c>
      <c r="O63" s="18">
        <v>4</v>
      </c>
      <c r="P63" t="str">
        <f t="shared" si="8"/>
        <v xml:space="preserve"> module:SWS_BIFK_MTAu a schema:PropertyValue ; schema:name "SWS MTAu im Studiengang BIFK" ; schema:value 4 . module:SWS_BACS_MTAu a schema:PropertyValue ; schema:name "SWS MTAu im Studiengang BACS" ; schema:value 4 .</v>
      </c>
      <c r="Q63" t="s">
        <v>895</v>
      </c>
      <c r="R63" t="str">
        <f t="shared" si="9"/>
        <v>module:MTAu module:progrSpecProp_SWS module:SWS_MTAu . module:SWS_MTAu a schema:PropertyValue ; schema:identifier "SWS" ; schema:name "SWS MTAu" ; schema:valueReference module:SWS_BIFK_MTAu , module:SWS_BACS_MTAu . module:SWS_BIFK_MTAu a schema:PropertyValue ; schema:name "SWS MTAu im Studiengang BIFK" ; schema:value 4 . module:SWS_BACS_MTAu a schema:PropertyValue ; schema:name "SWS MTAu im Studiengang BACS" ; schema:value 4 .</v>
      </c>
    </row>
    <row r="64" spans="1:18" x14ac:dyDescent="0.35">
      <c r="A64" s="11" t="s">
        <v>869</v>
      </c>
      <c r="B64" s="4" t="s">
        <v>109</v>
      </c>
      <c r="C64" s="25" t="s">
        <v>725</v>
      </c>
      <c r="D64" s="28" t="str">
        <f t="shared" si="0"/>
        <v xml:space="preserve">module:MMPr module:progrSpecProp_SWS module:SWS_MMPr . module:SWS_MMPr a schema:PropertyValue ; schema:identifier "SWS" ; schema:name "SWS MMPr" ; schema:valueReference </v>
      </c>
      <c r="E64" s="18" t="s">
        <v>699</v>
      </c>
      <c r="F64" s="16" t="str">
        <f t="shared" si="1"/>
        <v xml:space="preserve">module:SWS_BIFK_MMPr </v>
      </c>
      <c r="G64" s="16" t="str">
        <f t="shared" si="2"/>
        <v xml:space="preserve"> module:SWS_BIFK_MMPr a schema:PropertyValue ; schema:name "SWS MMPr im Studiengang BIFK" ; schema:value 4 .</v>
      </c>
      <c r="H64" t="s">
        <v>700</v>
      </c>
      <c r="I64" s="16" t="str">
        <f t="shared" si="3"/>
        <v xml:space="preserve">, module:SWS_BACS_MMPr </v>
      </c>
      <c r="J64" s="16" t="str">
        <f t="shared" si="4"/>
        <v xml:space="preserve"> module:SWS_BACS_MMPr a schema:PropertyValue ; schema:name "SWS MMPr im Studiengang BACS" ; schema:value 4 .</v>
      </c>
      <c r="L64" s="16" t="str">
        <f t="shared" si="5"/>
        <v>.</v>
      </c>
      <c r="M64" s="16" t="str">
        <f t="shared" si="6"/>
        <v/>
      </c>
      <c r="N64" s="24" t="str">
        <f t="shared" si="7"/>
        <v>module:SWS_BIFK_MMPr , module:SWS_BACS_MMPr .</v>
      </c>
      <c r="O64" s="18">
        <v>4</v>
      </c>
      <c r="P64" t="str">
        <f t="shared" si="8"/>
        <v xml:space="preserve"> module:SWS_BIFK_MMPr a schema:PropertyValue ; schema:name "SWS MMPr im Studiengang BIFK" ; schema:value 4 . module:SWS_BACS_MMPr a schema:PropertyValue ; schema:name "SWS MMPr im Studiengang BACS" ; schema:value 4 .</v>
      </c>
      <c r="Q64" t="s">
        <v>895</v>
      </c>
      <c r="R64" t="str">
        <f t="shared" si="9"/>
        <v>module:MMPr module:progrSpecProp_SWS module:SWS_MMPr . module:SWS_MMPr a schema:PropertyValue ; schema:identifier "SWS" ; schema:name "SWS MMPr" ; schema:valueReference module:SWS_BIFK_MMPr , module:SWS_BACS_MMPr . module:SWS_BIFK_MMPr a schema:PropertyValue ; schema:name "SWS MMPr im Studiengang BIFK" ; schema:value 4 . module:SWS_BACS_MMPr a schema:PropertyValue ; schema:name "SWS MMPr im Studiengang BACS" ; schema:value 4 .</v>
      </c>
    </row>
    <row r="65" spans="1:18" x14ac:dyDescent="0.35">
      <c r="A65" s="11" t="s">
        <v>870</v>
      </c>
      <c r="B65" s="4" t="s">
        <v>100</v>
      </c>
      <c r="C65" s="25" t="s">
        <v>725</v>
      </c>
      <c r="D65" s="28" t="str">
        <f t="shared" si="0"/>
        <v xml:space="preserve">module:SWQu module:progrSpecProp_SWS module:SWS_SWQu . module:SWS_SWQu a schema:PropertyValue ; schema:identifier "SWS" ; schema:name "SWS SWQu" ; schema:valueReference </v>
      </c>
      <c r="E65" s="18" t="s">
        <v>699</v>
      </c>
      <c r="F65" s="16" t="str">
        <f t="shared" si="1"/>
        <v xml:space="preserve">module:SWS_BIFK_SWQu </v>
      </c>
      <c r="G65" s="16" t="str">
        <f t="shared" si="2"/>
        <v xml:space="preserve"> module:SWS_BIFK_SWQu a schema:PropertyValue ; schema:name "SWS SWQu im Studiengang BIFK" ; schema:value 4 .</v>
      </c>
      <c r="H65" t="s">
        <v>700</v>
      </c>
      <c r="I65" s="16" t="str">
        <f t="shared" si="3"/>
        <v xml:space="preserve">, module:SWS_BACS_SWQu </v>
      </c>
      <c r="J65" s="16" t="str">
        <f t="shared" si="4"/>
        <v xml:space="preserve"> module:SWS_BACS_SWQu a schema:PropertyValue ; schema:name "SWS SWQu im Studiengang BACS" ; schema:value 4 .</v>
      </c>
      <c r="K65" t="s">
        <v>701</v>
      </c>
      <c r="L65" s="16" t="str">
        <f t="shared" si="5"/>
        <v>, module:SWS_BMZK_SWQu .</v>
      </c>
      <c r="M65" s="16" t="str">
        <f t="shared" si="6"/>
        <v xml:space="preserve"> module:SWS_BMZK_SWQu a schema:PropertyValue ; schema:name "SWS SWQu im Studiengang BMZK" ; schema:value 4 .</v>
      </c>
      <c r="N65" s="24" t="str">
        <f t="shared" si="7"/>
        <v>module:SWS_BIFK_SWQu , module:SWS_BACS_SWQu , module:SWS_BMZK_SWQu .</v>
      </c>
      <c r="O65" s="18">
        <v>4</v>
      </c>
      <c r="P65" t="str">
        <f t="shared" si="8"/>
        <v xml:space="preserve"> module:SWS_BIFK_SWQu a schema:PropertyValue ; schema:name "SWS SWQu im Studiengang BIFK" ; schema:value 4 . module:SWS_BACS_SWQu a schema:PropertyValue ; schema:name "SWS SWQu im Studiengang BACS" ; schema:value 4 . module:SWS_BMZK_SWQu a schema:PropertyValue ; schema:name "SWS SWQu im Studiengang BMZK" ; schema:value 4 .</v>
      </c>
      <c r="Q65" t="s">
        <v>895</v>
      </c>
      <c r="R65" t="str">
        <f t="shared" si="9"/>
        <v>module:SWQu module:progrSpecProp_SWS module:SWS_SWQu . module:SWS_SWQu a schema:PropertyValue ; schema:identifier "SWS" ; schema:name "SWS SWQu" ; schema:valueReference module:SWS_BIFK_SWQu , module:SWS_BACS_SWQu , module:SWS_BMZK_SWQu . module:SWS_BIFK_SWQu a schema:PropertyValue ; schema:name "SWS SWQu im Studiengang BIFK" ; schema:value 4 . module:SWS_BACS_SWQu a schema:PropertyValue ; schema:name "SWS SWQu im Studiengang BACS" ; schema:value 4 . module:SWS_BMZK_SWQu a schema:PropertyValue ; schema:name "SWS SWQu im Studiengang BMZK" ; schema:value 4 .</v>
      </c>
    </row>
    <row r="66" spans="1:18" x14ac:dyDescent="0.35">
      <c r="A66" s="11" t="s">
        <v>871</v>
      </c>
      <c r="B66" s="4" t="s">
        <v>90</v>
      </c>
      <c r="C66" s="25" t="s">
        <v>725</v>
      </c>
      <c r="D66" s="28" t="str">
        <f t="shared" si="0"/>
        <v xml:space="preserve">module:SyEn module:progrSpecProp_SWS module:SWS_SyEn . module:SWS_SyEn a schema:PropertyValue ; schema:identifier "SWS" ; schema:name "SWS SyEn" ; schema:valueReference </v>
      </c>
      <c r="E66" s="18" t="s">
        <v>699</v>
      </c>
      <c r="F66" s="16" t="str">
        <f t="shared" si="1"/>
        <v xml:space="preserve">module:SWS_BIFK_SyEn </v>
      </c>
      <c r="G66" s="16" t="str">
        <f t="shared" si="2"/>
        <v xml:space="preserve"> module:SWS_BIFK_SyEn a schema:PropertyValue ; schema:name "SWS SyEn im Studiengang BIFK" ; schema:value 4 .</v>
      </c>
      <c r="H66" t="s">
        <v>700</v>
      </c>
      <c r="I66" s="16" t="str">
        <f t="shared" si="3"/>
        <v xml:space="preserve">, module:SWS_BACS_SyEn </v>
      </c>
      <c r="J66" s="16" t="str">
        <f t="shared" si="4"/>
        <v xml:space="preserve"> module:SWS_BACS_SyEn a schema:PropertyValue ; schema:name "SWS SyEn im Studiengang BACS" ; schema:value 4 .</v>
      </c>
      <c r="L66" s="16" t="str">
        <f t="shared" si="5"/>
        <v>.</v>
      </c>
      <c r="M66" s="16" t="str">
        <f t="shared" si="6"/>
        <v/>
      </c>
      <c r="N66" s="24" t="str">
        <f t="shared" si="7"/>
        <v>module:SWS_BIFK_SyEn , module:SWS_BACS_SyEn .</v>
      </c>
      <c r="O66" s="18">
        <v>4</v>
      </c>
      <c r="P66" t="str">
        <f t="shared" si="8"/>
        <v xml:space="preserve"> module:SWS_BIFK_SyEn a schema:PropertyValue ; schema:name "SWS SyEn im Studiengang BIFK" ; schema:value 4 . module:SWS_BACS_SyEn a schema:PropertyValue ; schema:name "SWS SyEn im Studiengang BACS" ; schema:value 4 .</v>
      </c>
      <c r="Q66" t="s">
        <v>895</v>
      </c>
      <c r="R66" t="str">
        <f t="shared" si="9"/>
        <v>module:SyEn module:progrSpecProp_SWS module:SWS_SyEn . module:SWS_SyEn a schema:PropertyValue ; schema:identifier "SWS" ; schema:name "SWS SyEn" ; schema:valueReference module:SWS_BIFK_SyEn , module:SWS_BACS_SyEn . module:SWS_BIFK_SyEn a schema:PropertyValue ; schema:name "SWS SyEn im Studiengang BIFK" ; schema:value 4 . module:SWS_BACS_SyEn a schema:PropertyValue ; schema:name "SWS SyEn im Studiengang BACS" ; schema:value 4 .</v>
      </c>
    </row>
    <row r="67" spans="1:18" x14ac:dyDescent="0.35">
      <c r="A67" s="11" t="s">
        <v>872</v>
      </c>
      <c r="B67" s="4" t="s">
        <v>78</v>
      </c>
      <c r="C67" s="25" t="s">
        <v>725</v>
      </c>
      <c r="D67" s="28" t="str">
        <f t="shared" ref="D67:D73" si="10">_xlfn.CONCAT(A67," module:progrSpecProp_SWS module:SWS_",B67," . ","module:SWS_",B67," a schema:PropertyValue ; schema:identifier ",C67,"SWS",C67," ; schema:name ",C67,"SWS ",B67,C67," ; schema:valueReference ")</f>
        <v xml:space="preserve">module:WBSM module:progrSpecProp_SWS module:SWS_WBSM . module:SWS_WBSM a schema:PropertyValue ; schema:identifier "SWS" ; schema:name "SWS WBSM" ; schema:valueReference </v>
      </c>
      <c r="E67" s="18" t="s">
        <v>699</v>
      </c>
      <c r="F67" s="16" t="str">
        <f t="shared" ref="F67:F73" si="11">_xlfn.CONCAT("module:SWS_",E67,"_",B67," ")</f>
        <v xml:space="preserve">module:SWS_BIFK_WBSM </v>
      </c>
      <c r="G67" s="16" t="str">
        <f t="shared" ref="G67:G73" si="12">_xlfn.CONCAT(" module:SWS_",E67,"_",$B67," a schema:PropertyValue ; schema:name ",$C67,"SWS ",$B67," im Studiengang ",E67,$C67," ; schema:value ",$O67," .")</f>
        <v xml:space="preserve"> module:SWS_BIFK_WBSM a schema:PropertyValue ; schema:name "SWS WBSM im Studiengang BIFK" ; schema:value 4 .</v>
      </c>
      <c r="H67" t="s">
        <v>701</v>
      </c>
      <c r="I67" s="16" t="str">
        <f t="shared" ref="I67:I73" si="13">IF(H67="",".",_xlfn.CONCAT(", module:SWS_",H67,"_",$B67," "))</f>
        <v xml:space="preserve">, module:SWS_BMZK_WBSM </v>
      </c>
      <c r="J67" s="16" t="str">
        <f t="shared" ref="J67:J73" si="14">IF(H67&lt;&gt;"",_xlfn.CONCAT(" module:SWS_",H67,"_",$B67," a schema:PropertyValue ; schema:name ",$C67,"SWS ",$B67," im Studiengang ",H67,$C67," ; schema:value ",$O67," ."),"")</f>
        <v xml:space="preserve"> module:SWS_BMZK_WBSM a schema:PropertyValue ; schema:name "SWS WBSM im Studiengang BMZK" ; schema:value 4 .</v>
      </c>
      <c r="L67" s="16" t="str">
        <f t="shared" ref="L67:L73" si="15">IF(H67="","",IF(K67="",".",_xlfn.CONCAT(", module:SWS_",K67,"_",$B67," .")))</f>
        <v>.</v>
      </c>
      <c r="M67" s="16" t="str">
        <f t="shared" ref="M67:M73" si="16">IF(K67&lt;&gt;"",_xlfn.CONCAT(" module:SWS_",K67,"_",$B67," a schema:PropertyValue ; schema:name ",$C67,"SWS ",$B67," im Studiengang ",K67,$C67," ; schema:value ",$O67," ."),"")</f>
        <v/>
      </c>
      <c r="N67" s="24" t="str">
        <f t="shared" ref="N67:N73" si="17">_xlfn.CONCAT(F67,I67,L67)</f>
        <v>module:SWS_BIFK_WBSM , module:SWS_BMZK_WBSM .</v>
      </c>
      <c r="O67" s="18">
        <v>4</v>
      </c>
      <c r="P67" t="str">
        <f t="shared" ref="P67:P73" si="18">_xlfn.CONCAT(G67,J67,M67)</f>
        <v xml:space="preserve"> module:SWS_BIFK_WBSM a schema:PropertyValue ; schema:name "SWS WBSM im Studiengang BIFK" ; schema:value 4 . module:SWS_BMZK_WBSM a schema:PropertyValue ; schema:name "SWS WBSM im Studiengang BMZK" ; schema:value 4 .</v>
      </c>
      <c r="Q67" t="s">
        <v>895</v>
      </c>
      <c r="R67" t="str">
        <f t="shared" ref="R67:R73" si="19">_xlfn.CONCAT(D67,N67,P67)</f>
        <v>module:WBSM module:progrSpecProp_SWS module:SWS_WBSM . module:SWS_WBSM a schema:PropertyValue ; schema:identifier "SWS" ; schema:name "SWS WBSM" ; schema:valueReference module:SWS_BIFK_WBSM , module:SWS_BMZK_WBSM . module:SWS_BIFK_WBSM a schema:PropertyValue ; schema:name "SWS WBSM im Studiengang BIFK" ; schema:value 4 . module:SWS_BMZK_WBSM a schema:PropertyValue ; schema:name "SWS WBSM im Studiengang BMZK" ; schema:value 4 .</v>
      </c>
    </row>
    <row r="68" spans="1:18" x14ac:dyDescent="0.35">
      <c r="A68" s="11" t="s">
        <v>873</v>
      </c>
      <c r="B68" s="4" t="s">
        <v>68</v>
      </c>
      <c r="C68" s="25" t="s">
        <v>725</v>
      </c>
      <c r="D68" s="28" t="str">
        <f t="shared" si="10"/>
        <v xml:space="preserve">module:SG1B module:progrSpecProp_SWS module:SWS_SG1B . module:SWS_SG1B a schema:PropertyValue ; schema:identifier "SWS" ; schema:name "SWS SG1B" ; schema:valueReference </v>
      </c>
      <c r="E68" s="18" t="s">
        <v>699</v>
      </c>
      <c r="F68" s="16" t="str">
        <f t="shared" si="11"/>
        <v xml:space="preserve">module:SWS_BIFK_SG1B </v>
      </c>
      <c r="G68" s="16" t="str">
        <f t="shared" si="12"/>
        <v xml:space="preserve"> module:SWS_BIFK_SG1B a schema:PropertyValue ; schema:name "SWS SG1B im Studiengang BIFK" ; schema:value 4 .</v>
      </c>
      <c r="H68" t="s">
        <v>700</v>
      </c>
      <c r="I68" s="16" t="str">
        <f t="shared" si="13"/>
        <v xml:space="preserve">, module:SWS_BACS_SG1B </v>
      </c>
      <c r="J68" s="16" t="str">
        <f t="shared" si="14"/>
        <v xml:space="preserve"> module:SWS_BACS_SG1B a schema:PropertyValue ; schema:name "SWS SG1B im Studiengang BACS" ; schema:value 4 .</v>
      </c>
      <c r="L68" s="16" t="str">
        <f t="shared" si="15"/>
        <v>.</v>
      </c>
      <c r="M68" s="16" t="str">
        <f t="shared" si="16"/>
        <v/>
      </c>
      <c r="N68" s="24" t="str">
        <f t="shared" si="17"/>
        <v>module:SWS_BIFK_SG1B , module:SWS_BACS_SG1B .</v>
      </c>
      <c r="O68" s="18">
        <v>4</v>
      </c>
      <c r="P68" t="str">
        <f t="shared" si="18"/>
        <v xml:space="preserve"> module:SWS_BIFK_SG1B a schema:PropertyValue ; schema:name "SWS SG1B im Studiengang BIFK" ; schema:value 4 . module:SWS_BACS_SG1B a schema:PropertyValue ; schema:name "SWS SG1B im Studiengang BACS" ; schema:value 4 .</v>
      </c>
      <c r="Q68" t="s">
        <v>895</v>
      </c>
      <c r="R68" t="str">
        <f t="shared" si="19"/>
        <v>module:SG1B module:progrSpecProp_SWS module:SWS_SG1B . module:SWS_SG1B a schema:PropertyValue ; schema:identifier "SWS" ; schema:name "SWS SG1B" ; schema:valueReference module:SWS_BIFK_SG1B , module:SWS_BACS_SG1B . module:SWS_BIFK_SG1B a schema:PropertyValue ; schema:name "SWS SG1B im Studiengang BIFK" ; schema:value 4 . module:SWS_BACS_SG1B a schema:PropertyValue ; schema:name "SWS SG1B im Studiengang BACS" ; schema:value 4 .</v>
      </c>
    </row>
    <row r="69" spans="1:18" x14ac:dyDescent="0.35">
      <c r="A69" s="11" t="s">
        <v>874</v>
      </c>
      <c r="B69" s="4" t="s">
        <v>56</v>
      </c>
      <c r="C69" s="25" t="s">
        <v>725</v>
      </c>
      <c r="D69" s="28" t="str">
        <f t="shared" si="10"/>
        <v xml:space="preserve">module:SG2I module:progrSpecProp_SWS module:SWS_SG2I . module:SWS_SG2I a schema:PropertyValue ; schema:identifier "SWS" ; schema:name "SWS SG2I" ; schema:valueReference </v>
      </c>
      <c r="E69" s="18" t="s">
        <v>699</v>
      </c>
      <c r="F69" s="16" t="str">
        <f t="shared" si="11"/>
        <v xml:space="preserve">module:SWS_BIFK_SG2I </v>
      </c>
      <c r="G69" s="16" t="str">
        <f t="shared" si="12"/>
        <v xml:space="preserve"> module:SWS_BIFK_SG2I a schema:PropertyValue ; schema:name "SWS SG2I im Studiengang BIFK" ; schema:value 2 .</v>
      </c>
      <c r="H69" t="s">
        <v>700</v>
      </c>
      <c r="I69" s="16" t="str">
        <f t="shared" si="13"/>
        <v xml:space="preserve">, module:SWS_BACS_SG2I </v>
      </c>
      <c r="J69" s="16" t="str">
        <f t="shared" si="14"/>
        <v xml:space="preserve"> module:SWS_BACS_SG2I a schema:PropertyValue ; schema:name "SWS SG2I im Studiengang BACS" ; schema:value 2 .</v>
      </c>
      <c r="L69" s="16" t="str">
        <f t="shared" si="15"/>
        <v>.</v>
      </c>
      <c r="M69" s="16" t="str">
        <f t="shared" si="16"/>
        <v/>
      </c>
      <c r="N69" s="24" t="str">
        <f t="shared" si="17"/>
        <v>module:SWS_BIFK_SG2I , module:SWS_BACS_SG2I .</v>
      </c>
      <c r="O69" s="18">
        <v>2</v>
      </c>
      <c r="P69" t="str">
        <f t="shared" si="18"/>
        <v xml:space="preserve"> module:SWS_BIFK_SG2I a schema:PropertyValue ; schema:name "SWS SG2I im Studiengang BIFK" ; schema:value 2 . module:SWS_BACS_SG2I a schema:PropertyValue ; schema:name "SWS SG2I im Studiengang BACS" ; schema:value 2 .</v>
      </c>
      <c r="Q69" t="s">
        <v>895</v>
      </c>
      <c r="R69" t="str">
        <f t="shared" si="19"/>
        <v>module:SG2I module:progrSpecProp_SWS module:SWS_SG2I . module:SWS_SG2I a schema:PropertyValue ; schema:identifier "SWS" ; schema:name "SWS SG2I" ; schema:valueReference module:SWS_BIFK_SG2I , module:SWS_BACS_SG2I . module:SWS_BIFK_SG2I a schema:PropertyValue ; schema:name "SWS SG2I im Studiengang BIFK" ; schema:value 2 . module:SWS_BACS_SG2I a schema:PropertyValue ; schema:name "SWS SG2I im Studiengang BACS" ; schema:value 2 .</v>
      </c>
    </row>
    <row r="70" spans="1:18" x14ac:dyDescent="0.35">
      <c r="A70" s="11" t="s">
        <v>875</v>
      </c>
      <c r="B70" s="4" t="s">
        <v>47</v>
      </c>
      <c r="C70" s="25" t="s">
        <v>725</v>
      </c>
      <c r="D70" s="28" t="str">
        <f t="shared" si="10"/>
        <v xml:space="preserve">module:SG2R module:progrSpecProp_SWS module:SWS_SG2R . module:SWS_SG2R a schema:PropertyValue ; schema:identifier "SWS" ; schema:name "SWS SG2R" ; schema:valueReference </v>
      </c>
      <c r="E70" s="18" t="s">
        <v>699</v>
      </c>
      <c r="F70" s="16" t="str">
        <f t="shared" si="11"/>
        <v xml:space="preserve">module:SWS_BIFK_SG2R </v>
      </c>
      <c r="G70" s="16" t="str">
        <f t="shared" si="12"/>
        <v xml:space="preserve"> module:SWS_BIFK_SG2R a schema:PropertyValue ; schema:name "SWS SG2R im Studiengang BIFK" ; schema:value 2 .</v>
      </c>
      <c r="H70" t="s">
        <v>700</v>
      </c>
      <c r="I70" s="16" t="str">
        <f t="shared" si="13"/>
        <v xml:space="preserve">, module:SWS_BACS_SG2R </v>
      </c>
      <c r="J70" s="16" t="str">
        <f t="shared" si="14"/>
        <v xml:space="preserve"> module:SWS_BACS_SG2R a schema:PropertyValue ; schema:name "SWS SG2R im Studiengang BACS" ; schema:value 2 .</v>
      </c>
      <c r="L70" s="16" t="str">
        <f t="shared" si="15"/>
        <v>.</v>
      </c>
      <c r="M70" s="16" t="str">
        <f t="shared" si="16"/>
        <v/>
      </c>
      <c r="N70" s="24" t="str">
        <f t="shared" si="17"/>
        <v>module:SWS_BIFK_SG2R , module:SWS_BACS_SG2R .</v>
      </c>
      <c r="O70" s="18">
        <v>2</v>
      </c>
      <c r="P70" t="str">
        <f t="shared" si="18"/>
        <v xml:space="preserve"> module:SWS_BIFK_SG2R a schema:PropertyValue ; schema:name "SWS SG2R im Studiengang BIFK" ; schema:value 2 . module:SWS_BACS_SG2R a schema:PropertyValue ; schema:name "SWS SG2R im Studiengang BACS" ; schema:value 2 .</v>
      </c>
      <c r="Q70" t="s">
        <v>895</v>
      </c>
      <c r="R70" t="str">
        <f t="shared" si="19"/>
        <v>module:SG2R module:progrSpecProp_SWS module:SWS_SG2R . module:SWS_SG2R a schema:PropertyValue ; schema:identifier "SWS" ; schema:name "SWS SG2R" ; schema:valueReference module:SWS_BIFK_SG2R , module:SWS_BACS_SG2R . module:SWS_BIFK_SG2R a schema:PropertyValue ; schema:name "SWS SG2R im Studiengang BIFK" ; schema:value 2 . module:SWS_BACS_SG2R a schema:PropertyValue ; schema:name "SWS SG2R im Studiengang BACS" ; schema:value 2 .</v>
      </c>
    </row>
    <row r="71" spans="1:18" x14ac:dyDescent="0.35">
      <c r="A71" s="11" t="s">
        <v>876</v>
      </c>
      <c r="B71" s="4" t="s">
        <v>35</v>
      </c>
      <c r="C71" s="25" t="s">
        <v>725</v>
      </c>
      <c r="D71" s="28" t="str">
        <f t="shared" si="10"/>
        <v xml:space="preserve">module:BPPr module:progrSpecProp_SWS module:SWS_BPPr . module:SWS_BPPr a schema:PropertyValue ; schema:identifier "SWS" ; schema:name "SWS BPPr" ; schema:valueReference </v>
      </c>
      <c r="E71" s="18" t="s">
        <v>699</v>
      </c>
      <c r="F71" s="16" t="str">
        <f t="shared" si="11"/>
        <v xml:space="preserve">module:SWS_BIFK_BPPr </v>
      </c>
      <c r="G71" s="16" t="str">
        <f t="shared" si="12"/>
        <v xml:space="preserve"> module:SWS_BIFK_BPPr a schema:PropertyValue ; schema:name "SWS BPPr im Studiengang BIFK" ; schema:value 2 .</v>
      </c>
      <c r="H71" t="s">
        <v>700</v>
      </c>
      <c r="I71" s="16" t="str">
        <f t="shared" si="13"/>
        <v xml:space="preserve">, module:SWS_BACS_BPPr </v>
      </c>
      <c r="J71" s="16" t="str">
        <f t="shared" si="14"/>
        <v xml:space="preserve"> module:SWS_BACS_BPPr a schema:PropertyValue ; schema:name "SWS BPPr im Studiengang BACS" ; schema:value 2 .</v>
      </c>
      <c r="K71" t="s">
        <v>701</v>
      </c>
      <c r="L71" s="16" t="str">
        <f t="shared" si="15"/>
        <v>, module:SWS_BMZK_BPPr .</v>
      </c>
      <c r="M71" s="16" t="str">
        <f t="shared" si="16"/>
        <v xml:space="preserve"> module:SWS_BMZK_BPPr a schema:PropertyValue ; schema:name "SWS BPPr im Studiengang BMZK" ; schema:value 2 .</v>
      </c>
      <c r="N71" s="24" t="str">
        <f t="shared" si="17"/>
        <v>module:SWS_BIFK_BPPr , module:SWS_BACS_BPPr , module:SWS_BMZK_BPPr .</v>
      </c>
      <c r="O71" s="18">
        <v>2</v>
      </c>
      <c r="P71" t="str">
        <f t="shared" si="18"/>
        <v xml:space="preserve"> module:SWS_BIFK_BPPr a schema:PropertyValue ; schema:name "SWS BPPr im Studiengang BIFK" ; schema:value 2 . module:SWS_BACS_BPPr a schema:PropertyValue ; schema:name "SWS BPPr im Studiengang BACS" ; schema:value 2 . module:SWS_BMZK_BPPr a schema:PropertyValue ; schema:name "SWS BPPr im Studiengang BMZK" ; schema:value 2 .</v>
      </c>
      <c r="Q71" t="s">
        <v>895</v>
      </c>
      <c r="R71" t="str">
        <f t="shared" si="19"/>
        <v>module:BPPr module:progrSpecProp_SWS module:SWS_BPPr . module:SWS_BPPr a schema:PropertyValue ; schema:identifier "SWS" ; schema:name "SWS BPPr" ; schema:valueReference module:SWS_BIFK_BPPr , module:SWS_BACS_BPPr , module:SWS_BMZK_BPPr . module:SWS_BIFK_BPPr a schema:PropertyValue ; schema:name "SWS BPPr im Studiengang BIFK" ; schema:value 2 . module:SWS_BACS_BPPr a schema:PropertyValue ; schema:name "SWS BPPr im Studiengang BACS" ; schema:value 2 . module:SWS_BMZK_BPPr a schema:PropertyValue ; schema:name "SWS BPPr im Studiengang BMZK" ; schema:value 2 .</v>
      </c>
    </row>
    <row r="72" spans="1:18" x14ac:dyDescent="0.35">
      <c r="A72" s="11" t="s">
        <v>877</v>
      </c>
      <c r="B72" s="4" t="s">
        <v>24</v>
      </c>
      <c r="C72" s="25" t="s">
        <v>725</v>
      </c>
      <c r="D72" s="28" t="str">
        <f t="shared" si="10"/>
        <v xml:space="preserve">module:BaSe module:progrSpecProp_SWS module:SWS_BaSe . module:SWS_BaSe a schema:PropertyValue ; schema:identifier "SWS" ; schema:name "SWS BaSe" ; schema:valueReference </v>
      </c>
      <c r="E72" s="18" t="s">
        <v>699</v>
      </c>
      <c r="F72" s="16" t="str">
        <f t="shared" si="11"/>
        <v xml:space="preserve">module:SWS_BIFK_BaSe </v>
      </c>
      <c r="G72" s="16" t="str">
        <f t="shared" si="12"/>
        <v xml:space="preserve"> module:SWS_BIFK_BaSe a schema:PropertyValue ; schema:name "SWS BaSe im Studiengang BIFK" ; schema:value 2 .</v>
      </c>
      <c r="H72" t="s">
        <v>700</v>
      </c>
      <c r="I72" s="16" t="str">
        <f t="shared" si="13"/>
        <v xml:space="preserve">, module:SWS_BACS_BaSe </v>
      </c>
      <c r="J72" s="16" t="str">
        <f t="shared" si="14"/>
        <v xml:space="preserve"> module:SWS_BACS_BaSe a schema:PropertyValue ; schema:name "SWS BaSe im Studiengang BACS" ; schema:value 2 .</v>
      </c>
      <c r="K72" t="s">
        <v>701</v>
      </c>
      <c r="L72" s="16" t="str">
        <f t="shared" si="15"/>
        <v>, module:SWS_BMZK_BaSe .</v>
      </c>
      <c r="M72" s="16" t="str">
        <f t="shared" si="16"/>
        <v xml:space="preserve"> module:SWS_BMZK_BaSe a schema:PropertyValue ; schema:name "SWS BaSe im Studiengang BMZK" ; schema:value 2 .</v>
      </c>
      <c r="N72" s="24" t="str">
        <f t="shared" si="17"/>
        <v>module:SWS_BIFK_BaSe , module:SWS_BACS_BaSe , module:SWS_BMZK_BaSe .</v>
      </c>
      <c r="O72" s="18">
        <v>2</v>
      </c>
      <c r="P72" t="str">
        <f t="shared" si="18"/>
        <v xml:space="preserve"> module:SWS_BIFK_BaSe a schema:PropertyValue ; schema:name "SWS BaSe im Studiengang BIFK" ; schema:value 2 . module:SWS_BACS_BaSe a schema:PropertyValue ; schema:name "SWS BaSe im Studiengang BACS" ; schema:value 2 . module:SWS_BMZK_BaSe a schema:PropertyValue ; schema:name "SWS BaSe im Studiengang BMZK" ; schema:value 2 .</v>
      </c>
      <c r="Q72" t="s">
        <v>895</v>
      </c>
      <c r="R72" t="str">
        <f t="shared" si="19"/>
        <v>module:BaSe module:progrSpecProp_SWS module:SWS_BaSe . module:SWS_BaSe a schema:PropertyValue ; schema:identifier "SWS" ; schema:name "SWS BaSe" ; schema:valueReference module:SWS_BIFK_BaSe , module:SWS_BACS_BaSe , module:SWS_BMZK_BaSe . module:SWS_BIFK_BaSe a schema:PropertyValue ; schema:name "SWS BaSe im Studiengang BIFK" ; schema:value 2 . module:SWS_BACS_BaSe a schema:PropertyValue ; schema:name "SWS BaSe im Studiengang BACS" ; schema:value 2 . module:SWS_BMZK_BaSe a schema:PropertyValue ; schema:name "SWS BaSe im Studiengang BMZK" ; schema:value 2 .</v>
      </c>
    </row>
    <row r="73" spans="1:18" x14ac:dyDescent="0.35">
      <c r="A73" s="11" t="s">
        <v>878</v>
      </c>
      <c r="B73" s="4" t="s">
        <v>11</v>
      </c>
      <c r="C73" s="25" t="s">
        <v>725</v>
      </c>
      <c r="D73" s="28" t="str">
        <f t="shared" si="10"/>
        <v xml:space="preserve">module:BaAr module:progrSpecProp_SWS module:SWS_BaAr . module:SWS_BaAr a schema:PropertyValue ; schema:identifier "SWS" ; schema:name "SWS BaAr" ; schema:valueReference </v>
      </c>
      <c r="E73" s="18" t="s">
        <v>699</v>
      </c>
      <c r="F73" s="16" t="str">
        <f t="shared" si="11"/>
        <v xml:space="preserve">module:SWS_BIFK_BaAr </v>
      </c>
      <c r="G73" s="16" t="str">
        <f t="shared" si="12"/>
        <v xml:space="preserve"> module:SWS_BIFK_BaAr a schema:PropertyValue ; schema:name "SWS BaAr im Studiengang BIFK" ; schema:value 0 .</v>
      </c>
      <c r="H73" t="s">
        <v>700</v>
      </c>
      <c r="I73" s="16" t="str">
        <f t="shared" si="13"/>
        <v xml:space="preserve">, module:SWS_BACS_BaAr </v>
      </c>
      <c r="J73" s="16" t="str">
        <f t="shared" si="14"/>
        <v xml:space="preserve"> module:SWS_BACS_BaAr a schema:PropertyValue ; schema:name "SWS BaAr im Studiengang BACS" ; schema:value 0 .</v>
      </c>
      <c r="K73" t="s">
        <v>701</v>
      </c>
      <c r="L73" s="16" t="str">
        <f t="shared" si="15"/>
        <v>, module:SWS_BMZK_BaAr .</v>
      </c>
      <c r="M73" s="16" t="str">
        <f t="shared" si="16"/>
        <v xml:space="preserve"> module:SWS_BMZK_BaAr a schema:PropertyValue ; schema:name "SWS BaAr im Studiengang BMZK" ; schema:value 0 .</v>
      </c>
      <c r="N73" s="24" t="str">
        <f t="shared" si="17"/>
        <v>module:SWS_BIFK_BaAr , module:SWS_BACS_BaAr , module:SWS_BMZK_BaAr .</v>
      </c>
      <c r="O73" s="18">
        <v>0</v>
      </c>
      <c r="P73" t="str">
        <f t="shared" si="18"/>
        <v xml:space="preserve"> module:SWS_BIFK_BaAr a schema:PropertyValue ; schema:name "SWS BaAr im Studiengang BIFK" ; schema:value 0 . module:SWS_BACS_BaAr a schema:PropertyValue ; schema:name "SWS BaAr im Studiengang BACS" ; schema:value 0 . module:SWS_BMZK_BaAr a schema:PropertyValue ; schema:name "SWS BaAr im Studiengang BMZK" ; schema:value 0 .</v>
      </c>
      <c r="Q73" t="s">
        <v>895</v>
      </c>
      <c r="R73" t="str">
        <f t="shared" si="19"/>
        <v>module:BaAr module:progrSpecProp_SWS module:SWS_BaAr . module:SWS_BaAr a schema:PropertyValue ; schema:identifier "SWS" ; schema:name "SWS BaAr" ; schema:valueReference module:SWS_BIFK_BaAr , module:SWS_BACS_BaAr , module:SWS_BMZK_BaAr . module:SWS_BIFK_BaAr a schema:PropertyValue ; schema:name "SWS BaAr im Studiengang BIFK" ; schema:value 0 . module:SWS_BACS_BaAr a schema:PropertyValue ; schema:name "SWS BaAr im Studiengang BACS" ; schema:value 0 . module:SWS_BMZK_BaAr a schema:PropertyValue ; schema:name "SWS BaAr im Studiengang BMZK" ; schema:value 0 .</v>
      </c>
    </row>
    <row r="74" spans="1:18" x14ac:dyDescent="0.35">
      <c r="C74" s="25"/>
    </row>
    <row r="75" spans="1:18" x14ac:dyDescent="0.35">
      <c r="C75" s="25"/>
    </row>
    <row r="76" spans="1:18" x14ac:dyDescent="0.35">
      <c r="C76" s="25"/>
    </row>
    <row r="77" spans="1:18" x14ac:dyDescent="0.35">
      <c r="C77" s="25"/>
    </row>
    <row r="78" spans="1:18" x14ac:dyDescent="0.35">
      <c r="C78" s="25"/>
    </row>
    <row r="79" spans="1:18" x14ac:dyDescent="0.35">
      <c r="C79" s="25"/>
    </row>
    <row r="80" spans="1:18" x14ac:dyDescent="0.35">
      <c r="C80" s="25"/>
    </row>
    <row r="81" spans="3:3" x14ac:dyDescent="0.35">
      <c r="C81" s="25"/>
    </row>
    <row r="82" spans="3:3" x14ac:dyDescent="0.35">
      <c r="C82" s="25"/>
    </row>
    <row r="83" spans="3:3" x14ac:dyDescent="0.35">
      <c r="C83" s="25"/>
    </row>
    <row r="84" spans="3:3" x14ac:dyDescent="0.35">
      <c r="C84" s="25"/>
    </row>
    <row r="85" spans="3:3" x14ac:dyDescent="0.35">
      <c r="C85" s="25"/>
    </row>
    <row r="86" spans="3:3" x14ac:dyDescent="0.35">
      <c r="C86" s="25"/>
    </row>
    <row r="87" spans="3:3" x14ac:dyDescent="0.35">
      <c r="C87" s="25"/>
    </row>
    <row r="88" spans="3:3" x14ac:dyDescent="0.35">
      <c r="C88" s="25"/>
    </row>
    <row r="89" spans="3:3" x14ac:dyDescent="0.35">
      <c r="C89" s="25"/>
    </row>
    <row r="90" spans="3:3" x14ac:dyDescent="0.35">
      <c r="C90" s="25"/>
    </row>
    <row r="91" spans="3:3" x14ac:dyDescent="0.35">
      <c r="C91" s="25"/>
    </row>
    <row r="92" spans="3:3" x14ac:dyDescent="0.35">
      <c r="C92" s="25"/>
    </row>
    <row r="93" spans="3:3" x14ac:dyDescent="0.35">
      <c r="C93" s="25"/>
    </row>
    <row r="94" spans="3:3" x14ac:dyDescent="0.35">
      <c r="C94" s="25"/>
    </row>
    <row r="95" spans="3:3" x14ac:dyDescent="0.35">
      <c r="C95" s="25"/>
    </row>
    <row r="96" spans="3:3" x14ac:dyDescent="0.35">
      <c r="C96" s="25"/>
    </row>
    <row r="97" spans="3:3" x14ac:dyDescent="0.35">
      <c r="C97" s="25"/>
    </row>
    <row r="98" spans="3:3" x14ac:dyDescent="0.35">
      <c r="C98" s="25"/>
    </row>
    <row r="99" spans="3:3" x14ac:dyDescent="0.35">
      <c r="C99" s="25"/>
    </row>
    <row r="100" spans="3:3" x14ac:dyDescent="0.35">
      <c r="C100" s="25"/>
    </row>
    <row r="101" spans="3:3" x14ac:dyDescent="0.35">
      <c r="C101" s="25"/>
    </row>
    <row r="102" spans="3:3" x14ac:dyDescent="0.35">
      <c r="C102" s="25"/>
    </row>
    <row r="103" spans="3:3" x14ac:dyDescent="0.35">
      <c r="C103" s="25"/>
    </row>
    <row r="104" spans="3:3" x14ac:dyDescent="0.35">
      <c r="C104" s="25"/>
    </row>
    <row r="105" spans="3:3" x14ac:dyDescent="0.35">
      <c r="C105" s="25"/>
    </row>
    <row r="106" spans="3:3" x14ac:dyDescent="0.35">
      <c r="C106" s="25"/>
    </row>
    <row r="107" spans="3:3" x14ac:dyDescent="0.35">
      <c r="C107" s="25"/>
    </row>
    <row r="108" spans="3:3" x14ac:dyDescent="0.35">
      <c r="C108" s="25"/>
    </row>
    <row r="109" spans="3:3" x14ac:dyDescent="0.35">
      <c r="C109" s="25"/>
    </row>
    <row r="110" spans="3:3" x14ac:dyDescent="0.35">
      <c r="C110" s="25"/>
    </row>
    <row r="111" spans="3:3" x14ac:dyDescent="0.35">
      <c r="C111" s="25"/>
    </row>
    <row r="112" spans="3:3" x14ac:dyDescent="0.35">
      <c r="C112" s="25"/>
    </row>
    <row r="113" spans="3:3" x14ac:dyDescent="0.35">
      <c r="C113" s="25"/>
    </row>
    <row r="114" spans="3:3" x14ac:dyDescent="0.35">
      <c r="C114" s="25"/>
    </row>
    <row r="115" spans="3:3" x14ac:dyDescent="0.35">
      <c r="C115" s="25"/>
    </row>
    <row r="116" spans="3:3" x14ac:dyDescent="0.35">
      <c r="C116" s="25"/>
    </row>
    <row r="117" spans="3:3" x14ac:dyDescent="0.35">
      <c r="C117" s="25"/>
    </row>
    <row r="118" spans="3:3" x14ac:dyDescent="0.35">
      <c r="C118" s="25"/>
    </row>
    <row r="119" spans="3:3" x14ac:dyDescent="0.35">
      <c r="C119" s="25"/>
    </row>
    <row r="120" spans="3:3" x14ac:dyDescent="0.35">
      <c r="C120" s="25"/>
    </row>
    <row r="121" spans="3:3" x14ac:dyDescent="0.35">
      <c r="C121" s="25"/>
    </row>
    <row r="122" spans="3:3" x14ac:dyDescent="0.35">
      <c r="C122" s="25"/>
    </row>
    <row r="123" spans="3:3" x14ac:dyDescent="0.35">
      <c r="C123" s="25"/>
    </row>
    <row r="124" spans="3:3" x14ac:dyDescent="0.35">
      <c r="C124" s="25"/>
    </row>
    <row r="125" spans="3:3" x14ac:dyDescent="0.35">
      <c r="C125" s="25"/>
    </row>
    <row r="126" spans="3:3" x14ac:dyDescent="0.35">
      <c r="C126" s="25"/>
    </row>
    <row r="127" spans="3:3" x14ac:dyDescent="0.35">
      <c r="C127" s="25"/>
    </row>
    <row r="128" spans="3:3" x14ac:dyDescent="0.35">
      <c r="C128" s="25"/>
    </row>
    <row r="129" spans="3:3" x14ac:dyDescent="0.35">
      <c r="C129" s="25"/>
    </row>
    <row r="130" spans="3:3" x14ac:dyDescent="0.35">
      <c r="C130" s="25"/>
    </row>
    <row r="131" spans="3:3" x14ac:dyDescent="0.35">
      <c r="C131" s="25"/>
    </row>
    <row r="132" spans="3:3" x14ac:dyDescent="0.35">
      <c r="C132" s="25"/>
    </row>
    <row r="133" spans="3:3" x14ac:dyDescent="0.35">
      <c r="C133" s="25"/>
    </row>
    <row r="134" spans="3:3" x14ac:dyDescent="0.35">
      <c r="C134" s="25"/>
    </row>
    <row r="135" spans="3:3" x14ac:dyDescent="0.35">
      <c r="C135" s="25"/>
    </row>
    <row r="136" spans="3:3" x14ac:dyDescent="0.35">
      <c r="C136" s="25"/>
    </row>
    <row r="137" spans="3:3" x14ac:dyDescent="0.35">
      <c r="C137" s="25"/>
    </row>
    <row r="138" spans="3:3" x14ac:dyDescent="0.35">
      <c r="C138" s="25"/>
    </row>
    <row r="139" spans="3:3" x14ac:dyDescent="0.35">
      <c r="C139" s="25"/>
    </row>
    <row r="140" spans="3:3" x14ac:dyDescent="0.35">
      <c r="C140" s="25"/>
    </row>
    <row r="141" spans="3:3" x14ac:dyDescent="0.35">
      <c r="C141" s="25"/>
    </row>
    <row r="142" spans="3:3" x14ac:dyDescent="0.35">
      <c r="C142" s="25"/>
    </row>
    <row r="143" spans="3:3" x14ac:dyDescent="0.35">
      <c r="C143" s="25"/>
    </row>
    <row r="144" spans="3:3" x14ac:dyDescent="0.35">
      <c r="C144" s="25"/>
    </row>
    <row r="145" spans="3:3" x14ac:dyDescent="0.35">
      <c r="C145" s="25"/>
    </row>
    <row r="146" spans="3:3" x14ac:dyDescent="0.35">
      <c r="C146" s="25"/>
    </row>
    <row r="147" spans="3:3" x14ac:dyDescent="0.35">
      <c r="C147" s="25"/>
    </row>
    <row r="148" spans="3:3" x14ac:dyDescent="0.35">
      <c r="C148" s="25"/>
    </row>
    <row r="149" spans="3:3" x14ac:dyDescent="0.35">
      <c r="C149" s="25"/>
    </row>
    <row r="150" spans="3:3" x14ac:dyDescent="0.35">
      <c r="C150" s="25"/>
    </row>
    <row r="151" spans="3:3" x14ac:dyDescent="0.35">
      <c r="C151" s="25"/>
    </row>
    <row r="152" spans="3:3" x14ac:dyDescent="0.35">
      <c r="C152" s="25"/>
    </row>
    <row r="153" spans="3:3" x14ac:dyDescent="0.35">
      <c r="C153" s="25"/>
    </row>
    <row r="154" spans="3:3" x14ac:dyDescent="0.35">
      <c r="C154" s="25"/>
    </row>
    <row r="155" spans="3:3" x14ac:dyDescent="0.35">
      <c r="C155" s="25"/>
    </row>
    <row r="156" spans="3:3" x14ac:dyDescent="0.35">
      <c r="C156" s="25"/>
    </row>
    <row r="157" spans="3:3" x14ac:dyDescent="0.35">
      <c r="C157" s="25"/>
    </row>
    <row r="158" spans="3:3" x14ac:dyDescent="0.35">
      <c r="C158" s="25"/>
    </row>
    <row r="159" spans="3:3" x14ac:dyDescent="0.35">
      <c r="C159" s="25"/>
    </row>
    <row r="160" spans="3:3" x14ac:dyDescent="0.35">
      <c r="C160" s="25"/>
    </row>
    <row r="161" spans="3:3" x14ac:dyDescent="0.35">
      <c r="C161" s="25"/>
    </row>
    <row r="162" spans="3:3" x14ac:dyDescent="0.35">
      <c r="C162" s="25"/>
    </row>
    <row r="163" spans="3:3" x14ac:dyDescent="0.35">
      <c r="C163" s="25"/>
    </row>
    <row r="164" spans="3:3" x14ac:dyDescent="0.35">
      <c r="C164" s="25"/>
    </row>
    <row r="165" spans="3:3" x14ac:dyDescent="0.35">
      <c r="C165" s="25"/>
    </row>
    <row r="166" spans="3:3" x14ac:dyDescent="0.35">
      <c r="C166" s="25"/>
    </row>
    <row r="167" spans="3:3" x14ac:dyDescent="0.35">
      <c r="C167" s="25"/>
    </row>
  </sheetData>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Module_BIFK</vt:lpstr>
      <vt:lpstr>ModNameCourseCode_isPartOf_accP</vt:lpstr>
      <vt:lpstr>interactType_CP_Prereq</vt:lpstr>
      <vt:lpstr>timeReqCourseInstCourseModeInst</vt:lpstr>
      <vt:lpstr>Person</vt:lpstr>
      <vt:lpstr>Language</vt:lpstr>
      <vt:lpstr>Modultyp</vt:lpstr>
      <vt:lpstr>Studiensemester</vt:lpstr>
      <vt:lpstr>SWS</vt:lpstr>
      <vt:lpstr>Workload</vt:lpstr>
      <vt:lpstr>TeachingForms</vt:lpstr>
      <vt:lpstr>Exam</vt:lpstr>
      <vt:lpstr>Content</vt:lpstr>
      <vt:lpstr>LResults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 1</dc:creator>
  <cp:lastModifiedBy>Autor 1</cp:lastModifiedBy>
  <dcterms:created xsi:type="dcterms:W3CDTF">2020-07-21T06:36:03Z</dcterms:created>
  <dcterms:modified xsi:type="dcterms:W3CDTF">2020-07-25T15:52:46Z</dcterms:modified>
</cp:coreProperties>
</file>