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Digicon\Digicon\"/>
    </mc:Choice>
  </mc:AlternateContent>
  <bookViews>
    <workbookView xWindow="240" yWindow="108" windowWidth="14808" windowHeight="8016" tabRatio="675" activeTab="7"/>
  </bookViews>
  <sheets>
    <sheet name="Vallur-1" sheetId="1" r:id="rId1"/>
    <sheet name="Vallur-2" sheetId="2" r:id="rId2"/>
    <sheet name="SankarK" sheetId="3" r:id="rId3"/>
    <sheet name="Pudhur" sheetId="4" r:id="rId4"/>
    <sheet name="Muslim St" sheetId="5" r:id="rId5"/>
    <sheet name="A.Colony" sheetId="6" r:id="rId6"/>
    <sheet name="Kamaraj Nagar" sheetId="7" r:id="rId7"/>
    <sheet name="Etteiyampatti" sheetId="8" r:id="rId8"/>
    <sheet name="GovtBox" sheetId="9" r:id="rId9"/>
    <sheet name="Total Collection" sheetId="10" r:id="rId10"/>
  </sheets>
  <calcPr calcId="152511"/>
</workbook>
</file>

<file path=xl/calcChain.xml><?xml version="1.0" encoding="utf-8"?>
<calcChain xmlns="http://schemas.openxmlformats.org/spreadsheetml/2006/main">
  <c r="C91" i="1" l="1"/>
  <c r="C90" i="1"/>
  <c r="C129" i="9" l="1"/>
  <c r="C127" i="9"/>
  <c r="C92" i="1" l="1"/>
  <c r="C37" i="7"/>
  <c r="C36" i="7"/>
  <c r="C50" i="6" l="1"/>
  <c r="C51" i="6"/>
  <c r="C128" i="9"/>
  <c r="C16" i="8"/>
  <c r="C14" i="8"/>
  <c r="C13" i="8"/>
  <c r="I72" i="7"/>
  <c r="G72" i="7"/>
  <c r="E72" i="7"/>
  <c r="C72" i="7"/>
  <c r="I71" i="7"/>
  <c r="F33" i="10" s="1"/>
  <c r="G71" i="7"/>
  <c r="E71" i="7"/>
  <c r="C71" i="7"/>
  <c r="I70" i="7"/>
  <c r="F32" i="10" s="1"/>
  <c r="G70" i="7"/>
  <c r="E70" i="7"/>
  <c r="C70" i="7"/>
  <c r="I69" i="7"/>
  <c r="F31" i="10" s="1"/>
  <c r="G69" i="7"/>
  <c r="E69" i="7"/>
  <c r="C69" i="7"/>
  <c r="I68" i="7"/>
  <c r="F30" i="10" s="1"/>
  <c r="G68" i="7"/>
  <c r="E68" i="7"/>
  <c r="C68" i="7"/>
  <c r="I67" i="7"/>
  <c r="F29" i="10" s="1"/>
  <c r="G67" i="7"/>
  <c r="E67" i="7"/>
  <c r="C67" i="7"/>
  <c r="I66" i="7"/>
  <c r="F28" i="10" s="1"/>
  <c r="G66" i="7"/>
  <c r="E66" i="7"/>
  <c r="C66" i="7"/>
  <c r="I65" i="7"/>
  <c r="F27" i="10" s="1"/>
  <c r="G65" i="7"/>
  <c r="E65" i="7"/>
  <c r="C65" i="7"/>
  <c r="I64" i="7"/>
  <c r="F26" i="10" s="1"/>
  <c r="G64" i="7"/>
  <c r="E64" i="7"/>
  <c r="C64" i="7"/>
  <c r="I63" i="7"/>
  <c r="F25" i="10" s="1"/>
  <c r="G63" i="7"/>
  <c r="E63" i="7"/>
  <c r="C63" i="7"/>
  <c r="I62" i="7"/>
  <c r="F24" i="10" s="1"/>
  <c r="G62" i="7"/>
  <c r="E62" i="7"/>
  <c r="C62" i="7"/>
  <c r="I61" i="7"/>
  <c r="F23" i="10" s="1"/>
  <c r="G61" i="7"/>
  <c r="E61" i="7"/>
  <c r="C61" i="7"/>
  <c r="I60" i="7"/>
  <c r="F22" i="10" s="1"/>
  <c r="G60" i="7"/>
  <c r="E60" i="7"/>
  <c r="C60" i="7"/>
  <c r="I59" i="7"/>
  <c r="F21" i="10" s="1"/>
  <c r="G59" i="7"/>
  <c r="E59" i="7"/>
  <c r="C59" i="7"/>
  <c r="I58" i="7"/>
  <c r="F20" i="10" s="1"/>
  <c r="G58" i="7"/>
  <c r="E58" i="7"/>
  <c r="C58" i="7"/>
  <c r="I57" i="7"/>
  <c r="F19" i="10" s="1"/>
  <c r="G57" i="7"/>
  <c r="E57" i="7"/>
  <c r="C57" i="7"/>
  <c r="I56" i="7"/>
  <c r="F18" i="10" s="1"/>
  <c r="G56" i="7"/>
  <c r="E56" i="7"/>
  <c r="C56" i="7"/>
  <c r="I55" i="7"/>
  <c r="F17" i="10" s="1"/>
  <c r="G55" i="7"/>
  <c r="E55" i="7"/>
  <c r="C55" i="7"/>
  <c r="I54" i="7"/>
  <c r="F16" i="10" s="1"/>
  <c r="G54" i="7"/>
  <c r="E54" i="7"/>
  <c r="C54" i="7"/>
  <c r="I53" i="7"/>
  <c r="F15" i="10" s="1"/>
  <c r="G53" i="7"/>
  <c r="E53" i="7"/>
  <c r="C53" i="7"/>
  <c r="I52" i="7"/>
  <c r="F14" i="10" s="1"/>
  <c r="G52" i="7"/>
  <c r="E52" i="7"/>
  <c r="C52" i="7"/>
  <c r="I51" i="7"/>
  <c r="F13" i="10" s="1"/>
  <c r="G51" i="7"/>
  <c r="E51" i="7"/>
  <c r="C51" i="7"/>
  <c r="I50" i="7"/>
  <c r="F12" i="10" s="1"/>
  <c r="G50" i="7"/>
  <c r="E50" i="7"/>
  <c r="C50" i="7"/>
  <c r="I49" i="7"/>
  <c r="F11" i="10" s="1"/>
  <c r="G49" i="7"/>
  <c r="E49" i="7"/>
  <c r="C49" i="7"/>
  <c r="I48" i="7"/>
  <c r="F10" i="10" s="1"/>
  <c r="G48" i="7"/>
  <c r="E48" i="7"/>
  <c r="C48" i="7"/>
  <c r="I47" i="7"/>
  <c r="F9" i="10" s="1"/>
  <c r="G47" i="7"/>
  <c r="E47" i="7"/>
  <c r="C47" i="7"/>
  <c r="I46" i="7"/>
  <c r="F8" i="10" s="1"/>
  <c r="G46" i="7"/>
  <c r="E46" i="7"/>
  <c r="C46" i="7"/>
  <c r="I45" i="7"/>
  <c r="F7" i="10" s="1"/>
  <c r="G45" i="7"/>
  <c r="E45" i="7"/>
  <c r="C45" i="7"/>
  <c r="I44" i="7"/>
  <c r="F6" i="10" s="1"/>
  <c r="G44" i="7"/>
  <c r="E44" i="7"/>
  <c r="C44" i="7"/>
  <c r="I43" i="7"/>
  <c r="F5" i="10" s="1"/>
  <c r="G43" i="7"/>
  <c r="E43" i="7"/>
  <c r="C43" i="7"/>
  <c r="I42" i="7"/>
  <c r="F4" i="10" s="1"/>
  <c r="G42" i="7"/>
  <c r="E42" i="7"/>
  <c r="E75" i="7" s="1"/>
  <c r="C42" i="7"/>
  <c r="C75" i="7" s="1"/>
  <c r="C36" i="5"/>
  <c r="C35" i="5"/>
  <c r="C28" i="4"/>
  <c r="C27" i="4"/>
  <c r="C12" i="3"/>
  <c r="C11" i="3"/>
  <c r="C35" i="2"/>
  <c r="C34" i="2"/>
  <c r="C14" i="3" l="1"/>
  <c r="C30" i="4"/>
  <c r="C38" i="5"/>
  <c r="G75" i="7"/>
  <c r="C39" i="7"/>
  <c r="C130" i="9"/>
  <c r="C53" i="6"/>
  <c r="C37" i="2"/>
  <c r="F37" i="10"/>
  <c r="I75" i="7"/>
</calcChain>
</file>

<file path=xl/sharedStrings.xml><?xml version="1.0" encoding="utf-8"?>
<sst xmlns="http://schemas.openxmlformats.org/spreadsheetml/2006/main" count="1556" uniqueCount="1082">
  <si>
    <t>S.NO</t>
  </si>
  <si>
    <t>Customer Name</t>
  </si>
  <si>
    <t>PAID</t>
  </si>
  <si>
    <t>Package</t>
  </si>
  <si>
    <t>Box No</t>
  </si>
  <si>
    <t>CAF_ID</t>
  </si>
  <si>
    <t>JANUARY</t>
  </si>
  <si>
    <t>JAN/DATE</t>
  </si>
  <si>
    <t>FEBEUARY</t>
  </si>
  <si>
    <t>FEB/DATE</t>
  </si>
  <si>
    <t>MARCH</t>
  </si>
  <si>
    <t>MARCH/DATE</t>
  </si>
  <si>
    <t>APRIL</t>
  </si>
  <si>
    <t>APRIL/DATE</t>
  </si>
  <si>
    <t>MAY</t>
  </si>
  <si>
    <t>MAY/DATE</t>
  </si>
  <si>
    <t>JUNE</t>
  </si>
  <si>
    <t>JUNE/DATE</t>
  </si>
  <si>
    <t>JULY</t>
  </si>
  <si>
    <t>JULY/DATE</t>
  </si>
  <si>
    <t>AUGUST</t>
  </si>
  <si>
    <t>AUG/DATE</t>
  </si>
  <si>
    <t>OCTOBER</t>
  </si>
  <si>
    <t>OCT/DATE</t>
  </si>
  <si>
    <t>NOVEMBER</t>
  </si>
  <si>
    <t>NOV/DATE</t>
  </si>
  <si>
    <t>DECEMBER</t>
  </si>
  <si>
    <t>DEC/DATE</t>
  </si>
  <si>
    <t>TOTAL</t>
  </si>
  <si>
    <t>Shivan</t>
  </si>
  <si>
    <t>0300847198</t>
  </si>
  <si>
    <t>105531</t>
  </si>
  <si>
    <t>Ambika</t>
  </si>
  <si>
    <t>0300686709</t>
  </si>
  <si>
    <t>186869</t>
  </si>
  <si>
    <t>Subramaniyan</t>
  </si>
  <si>
    <t>0300847115</t>
  </si>
  <si>
    <t>30504</t>
  </si>
  <si>
    <t>Anggappan</t>
  </si>
  <si>
    <t>0300847152</t>
  </si>
  <si>
    <t>30508</t>
  </si>
  <si>
    <t>Raji</t>
  </si>
  <si>
    <t>0300556571</t>
  </si>
  <si>
    <t>178445</t>
  </si>
  <si>
    <t>Rajagopalan</t>
  </si>
  <si>
    <t>0300820052</t>
  </si>
  <si>
    <t>64314</t>
  </si>
  <si>
    <t>Kumar</t>
  </si>
  <si>
    <t>0300847123</t>
  </si>
  <si>
    <t>86610</t>
  </si>
  <si>
    <t>Lakshmi</t>
  </si>
  <si>
    <t>0300847093</t>
  </si>
  <si>
    <t>83020</t>
  </si>
  <si>
    <t>veerammal</t>
  </si>
  <si>
    <t>0300820087</t>
  </si>
  <si>
    <t>62162</t>
  </si>
  <si>
    <t>Tulasi</t>
  </si>
  <si>
    <t>0300686713</t>
  </si>
  <si>
    <t>188644</t>
  </si>
  <si>
    <t>Mani</t>
  </si>
  <si>
    <t>0300820039</t>
  </si>
  <si>
    <t>100593</t>
  </si>
  <si>
    <t>Vijiyan</t>
  </si>
  <si>
    <t>0300847097</t>
  </si>
  <si>
    <t>83856</t>
  </si>
  <si>
    <t>Venkatesh</t>
  </si>
  <si>
    <t>0300847082</t>
  </si>
  <si>
    <t>83022</t>
  </si>
  <si>
    <t>Kaveri</t>
  </si>
  <si>
    <t>0300820086</t>
  </si>
  <si>
    <t>62171</t>
  </si>
  <si>
    <t>kavitha</t>
  </si>
  <si>
    <t>0300847027</t>
  </si>
  <si>
    <t>75394</t>
  </si>
  <si>
    <t>0300820017</t>
  </si>
  <si>
    <t>77425</t>
  </si>
  <si>
    <t>Darman</t>
  </si>
  <si>
    <t>0300847031</t>
  </si>
  <si>
    <t>77415</t>
  </si>
  <si>
    <t>Saravana perumal</t>
  </si>
  <si>
    <t>0300820027</t>
  </si>
  <si>
    <t>185856</t>
  </si>
  <si>
    <t>Gowri</t>
  </si>
  <si>
    <t>0300686675</t>
  </si>
  <si>
    <t>184284</t>
  </si>
  <si>
    <t>Saandhakumari</t>
  </si>
  <si>
    <t>0300847157</t>
  </si>
  <si>
    <t>182695</t>
  </si>
  <si>
    <t>Sugandheerah</t>
  </si>
  <si>
    <t>0300686692</t>
  </si>
  <si>
    <t>186864</t>
  </si>
  <si>
    <t>Nagarani</t>
  </si>
  <si>
    <t>0300686708</t>
  </si>
  <si>
    <t>186884</t>
  </si>
  <si>
    <t>Rasathi</t>
  </si>
  <si>
    <t>0300686716</t>
  </si>
  <si>
    <t>186896</t>
  </si>
  <si>
    <t>Vasandhi</t>
  </si>
  <si>
    <t>0300686668</t>
  </si>
  <si>
    <t>183759</t>
  </si>
  <si>
    <t>Sanmugam</t>
  </si>
  <si>
    <t>8136404371010855</t>
  </si>
  <si>
    <t>117455</t>
  </si>
  <si>
    <t>Maarimuthu</t>
  </si>
  <si>
    <t>0300686697</t>
  </si>
  <si>
    <t>185854</t>
  </si>
  <si>
    <t>Sivakumar</t>
  </si>
  <si>
    <t>0300847156</t>
  </si>
  <si>
    <t>135936</t>
  </si>
  <si>
    <t>Sathish kumar</t>
  </si>
  <si>
    <t>0300882140</t>
  </si>
  <si>
    <t>197762</t>
  </si>
  <si>
    <t>Rukkhu</t>
  </si>
  <si>
    <t>0300686705</t>
  </si>
  <si>
    <t>186841</t>
  </si>
  <si>
    <t>0200392176</t>
  </si>
  <si>
    <t>53205</t>
  </si>
  <si>
    <t>Thanjammal</t>
  </si>
  <si>
    <t>0300847168</t>
  </si>
  <si>
    <t>87904</t>
  </si>
  <si>
    <t>Selvi</t>
  </si>
  <si>
    <t>0300847124</t>
  </si>
  <si>
    <t>87896</t>
  </si>
  <si>
    <t>Krishnan</t>
  </si>
  <si>
    <t>0300676248</t>
  </si>
  <si>
    <t>182772</t>
  </si>
  <si>
    <t>Pachamuthu</t>
  </si>
  <si>
    <t>8200004418107614</t>
  </si>
  <si>
    <t>149762</t>
  </si>
  <si>
    <t>Vadivel</t>
  </si>
  <si>
    <t>8136404371010210</t>
  </si>
  <si>
    <t>115135</t>
  </si>
  <si>
    <t>Rajaamani</t>
  </si>
  <si>
    <t>0300847036</t>
  </si>
  <si>
    <t>77701</t>
  </si>
  <si>
    <t>Balasubramani</t>
  </si>
  <si>
    <t>0300741657</t>
  </si>
  <si>
    <t>46891</t>
  </si>
  <si>
    <t>Ramachandiran</t>
  </si>
  <si>
    <t>0300741651</t>
  </si>
  <si>
    <t>46876</t>
  </si>
  <si>
    <t>Murugan</t>
  </si>
  <si>
    <t>0300741650</t>
  </si>
  <si>
    <t>46878</t>
  </si>
  <si>
    <t>8200004418109529</t>
  </si>
  <si>
    <t>144842</t>
  </si>
  <si>
    <t>Rangan</t>
  </si>
  <si>
    <t>0300820059</t>
  </si>
  <si>
    <t>68205</t>
  </si>
  <si>
    <t>saala</t>
  </si>
  <si>
    <t>8200004418109107</t>
  </si>
  <si>
    <t>115142</t>
  </si>
  <si>
    <t>Ganesan</t>
  </si>
  <si>
    <t>0300882123</t>
  </si>
  <si>
    <t>197771</t>
  </si>
  <si>
    <t>Gokul</t>
  </si>
  <si>
    <t>0300741655</t>
  </si>
  <si>
    <t>46900</t>
  </si>
  <si>
    <t>Sakthivel</t>
  </si>
  <si>
    <t>0300847142</t>
  </si>
  <si>
    <t>135325</t>
  </si>
  <si>
    <t>Parthiban</t>
  </si>
  <si>
    <t>0300847178</t>
  </si>
  <si>
    <t>87892</t>
  </si>
  <si>
    <t>0300847094</t>
  </si>
  <si>
    <t>83018</t>
  </si>
  <si>
    <t>Chitra</t>
  </si>
  <si>
    <t>0300747505</t>
  </si>
  <si>
    <t>191520</t>
  </si>
  <si>
    <t>Gopikrishnan</t>
  </si>
  <si>
    <t>8136404371011127</t>
  </si>
  <si>
    <t>119193</t>
  </si>
  <si>
    <t>Jayaraman</t>
  </si>
  <si>
    <t>0300747512</t>
  </si>
  <si>
    <t>192601</t>
  </si>
  <si>
    <t>Madhaiyan</t>
  </si>
  <si>
    <t>0300820091</t>
  </si>
  <si>
    <t>62154</t>
  </si>
  <si>
    <t>Santhosh kumar</t>
  </si>
  <si>
    <t>0301296537</t>
  </si>
  <si>
    <t>63453</t>
  </si>
  <si>
    <t>Nandhini</t>
  </si>
  <si>
    <t>0300847072</t>
  </si>
  <si>
    <t>78161</t>
  </si>
  <si>
    <t>Lakshman</t>
  </si>
  <si>
    <t>25818250021694</t>
  </si>
  <si>
    <t>217679</t>
  </si>
  <si>
    <t>Ysodha</t>
  </si>
  <si>
    <t>0400050704</t>
  </si>
  <si>
    <t>215527</t>
  </si>
  <si>
    <t>Tunmadhi</t>
  </si>
  <si>
    <t>25818250021702</t>
  </si>
  <si>
    <t>216817</t>
  </si>
  <si>
    <t>8006064608179738</t>
  </si>
  <si>
    <t>233001</t>
  </si>
  <si>
    <t>kala</t>
  </si>
  <si>
    <t>0300802651</t>
  </si>
  <si>
    <t>247371</t>
  </si>
  <si>
    <t>Rathna</t>
  </si>
  <si>
    <t>0300546839</t>
  </si>
  <si>
    <t>241973</t>
  </si>
  <si>
    <t>8006064608179449</t>
  </si>
  <si>
    <t>230208</t>
  </si>
  <si>
    <t>0300591540</t>
  </si>
  <si>
    <t>174541</t>
  </si>
  <si>
    <t>Kuppan</t>
  </si>
  <si>
    <t>25818250098015</t>
  </si>
  <si>
    <t>228768</t>
  </si>
  <si>
    <t>Kuppammal</t>
  </si>
  <si>
    <t>25818250054539</t>
  </si>
  <si>
    <t>230880</t>
  </si>
  <si>
    <t>Amudha</t>
  </si>
  <si>
    <t>0300546832</t>
  </si>
  <si>
    <t>241974</t>
  </si>
  <si>
    <t>Periyapaappa</t>
  </si>
  <si>
    <t>25818250068216</t>
  </si>
  <si>
    <t>228769</t>
  </si>
  <si>
    <t>Mullaiyaraci</t>
  </si>
  <si>
    <t>0300820084</t>
  </si>
  <si>
    <t>63215</t>
  </si>
  <si>
    <t>Bhuvaneshwarman</t>
  </si>
  <si>
    <t>8200004399991200</t>
  </si>
  <si>
    <t>293854</t>
  </si>
  <si>
    <t>Chinnasaami</t>
  </si>
  <si>
    <t>8200004399991416</t>
  </si>
  <si>
    <t>286080</t>
  </si>
  <si>
    <t>25818250021827</t>
  </si>
  <si>
    <t>237126</t>
  </si>
  <si>
    <t>Dhurai</t>
  </si>
  <si>
    <t>25818250098064</t>
  </si>
  <si>
    <t>230205</t>
  </si>
  <si>
    <t>Surendhiran</t>
  </si>
  <si>
    <t>8200004399991788</t>
  </si>
  <si>
    <t>286075</t>
  </si>
  <si>
    <t>Arumugam</t>
  </si>
  <si>
    <t>0300741636</t>
  </si>
  <si>
    <t>39821</t>
  </si>
  <si>
    <t>Govinden</t>
  </si>
  <si>
    <t>0300438945</t>
  </si>
  <si>
    <t>241976</t>
  </si>
  <si>
    <t>0301296525</t>
  </si>
  <si>
    <t>66531</t>
  </si>
  <si>
    <t>Murugan Aasiriiyer</t>
  </si>
  <si>
    <t>0300847024</t>
  </si>
  <si>
    <t>77414</t>
  </si>
  <si>
    <t>Saravanen</t>
  </si>
  <si>
    <t>258182500</t>
  </si>
  <si>
    <t>8200004418097534</t>
  </si>
  <si>
    <t>289237</t>
  </si>
  <si>
    <t>Dhurai raj</t>
  </si>
  <si>
    <t>25818250021850</t>
  </si>
  <si>
    <t>216861</t>
  </si>
  <si>
    <t>Thirunavukkarasu</t>
  </si>
  <si>
    <t>0300820075</t>
  </si>
  <si>
    <t>62938</t>
  </si>
  <si>
    <t>Shanmugam</t>
  </si>
  <si>
    <t>0300847047</t>
  </si>
  <si>
    <t>77421</t>
  </si>
  <si>
    <t>Ravi</t>
  </si>
  <si>
    <t>0300847125</t>
  </si>
  <si>
    <t>106519</t>
  </si>
  <si>
    <t>Periyasaami</t>
  </si>
  <si>
    <t>8006064608179209</t>
  </si>
  <si>
    <t>228235</t>
  </si>
  <si>
    <t>TOTAL - Y</t>
  </si>
  <si>
    <t>TOTAL - AY</t>
  </si>
  <si>
    <t>TOTAL ACTIVE</t>
  </si>
  <si>
    <t>Magesh</t>
  </si>
  <si>
    <t>0300741632</t>
  </si>
  <si>
    <t>39659</t>
  </si>
  <si>
    <t>Ram murthi</t>
  </si>
  <si>
    <t>0300847103</t>
  </si>
  <si>
    <t>84413</t>
  </si>
  <si>
    <t>Sivam</t>
  </si>
  <si>
    <t>0300847153</t>
  </si>
  <si>
    <t>135937</t>
  </si>
  <si>
    <t>Saravanan</t>
  </si>
  <si>
    <t>Aravindh</t>
  </si>
  <si>
    <t>0301296524</t>
  </si>
  <si>
    <t>51116</t>
  </si>
  <si>
    <t>Ramasamy</t>
  </si>
  <si>
    <t>0300820028</t>
  </si>
  <si>
    <t>47519</t>
  </si>
  <si>
    <t>0300820058</t>
  </si>
  <si>
    <t>63433</t>
  </si>
  <si>
    <t>Murugan.M</t>
  </si>
  <si>
    <t>0300847113</t>
  </si>
  <si>
    <t>83622</t>
  </si>
  <si>
    <t>0301296515</t>
  </si>
  <si>
    <t>199804</t>
  </si>
  <si>
    <t>Ramasamy Deepa</t>
  </si>
  <si>
    <t>0300741678</t>
  </si>
  <si>
    <t>46788</t>
  </si>
  <si>
    <t>Sivalingam</t>
  </si>
  <si>
    <t>0300686707</t>
  </si>
  <si>
    <t>188656</t>
  </si>
  <si>
    <t>Pachiyappan</t>
  </si>
  <si>
    <t>0300591113</t>
  </si>
  <si>
    <t>121003</t>
  </si>
  <si>
    <t>Aamudha</t>
  </si>
  <si>
    <t>0300847120</t>
  </si>
  <si>
    <t>83624</t>
  </si>
  <si>
    <t>Shushila</t>
  </si>
  <si>
    <t>0300847092</t>
  </si>
  <si>
    <t>89354</t>
  </si>
  <si>
    <t>0300847174</t>
  </si>
  <si>
    <t>87891</t>
  </si>
  <si>
    <t>Govindhasami</t>
  </si>
  <si>
    <t>0300686717</t>
  </si>
  <si>
    <t>188669</t>
  </si>
  <si>
    <t>Rajeshwari</t>
  </si>
  <si>
    <t>8136404371010178</t>
  </si>
  <si>
    <t>115143</t>
  </si>
  <si>
    <t>Muniyammal</t>
  </si>
  <si>
    <t>8006064608179217</t>
  </si>
  <si>
    <t>230514</t>
  </si>
  <si>
    <t>0300546858</t>
  </si>
  <si>
    <t>241972</t>
  </si>
  <si>
    <t>Perimal</t>
  </si>
  <si>
    <t>0300847182</t>
  </si>
  <si>
    <t>93684</t>
  </si>
  <si>
    <t>0300802648</t>
  </si>
  <si>
    <t>250801</t>
  </si>
  <si>
    <t>Pamila</t>
  </si>
  <si>
    <t>8006064608179266</t>
  </si>
  <si>
    <t>225560</t>
  </si>
  <si>
    <t>Kamachi</t>
  </si>
  <si>
    <t>0300577307</t>
  </si>
  <si>
    <t>241979</t>
  </si>
  <si>
    <t>Periyasami</t>
  </si>
  <si>
    <t>Devaraj</t>
  </si>
  <si>
    <t>0300632197</t>
  </si>
  <si>
    <t>26710</t>
  </si>
  <si>
    <t>Palani</t>
  </si>
  <si>
    <t>Sendhamarai</t>
  </si>
  <si>
    <t>Kutiyammal</t>
  </si>
  <si>
    <t>0300686680</t>
  </si>
  <si>
    <t>195436</t>
  </si>
  <si>
    <t>Raja</t>
  </si>
  <si>
    <t>8200004399991333</t>
  </si>
  <si>
    <t>286071</t>
  </si>
  <si>
    <t>Chinnaraji</t>
  </si>
  <si>
    <t>0300847079</t>
  </si>
  <si>
    <t>79535</t>
  </si>
  <si>
    <t>8200004418119593</t>
  </si>
  <si>
    <t>295467</t>
  </si>
  <si>
    <t>Thavamani</t>
  </si>
  <si>
    <t>0300882627</t>
  </si>
  <si>
    <t>195536</t>
  </si>
  <si>
    <t>Nyanamurthi</t>
  </si>
  <si>
    <t>8200004418387927</t>
  </si>
  <si>
    <t>125152</t>
  </si>
  <si>
    <t>Sasikala</t>
  </si>
  <si>
    <t>8136404371010806</t>
  </si>
  <si>
    <t>119434</t>
  </si>
  <si>
    <t>Kaaliyammal</t>
  </si>
  <si>
    <t>0301296536</t>
  </si>
  <si>
    <t>38280</t>
  </si>
  <si>
    <t>8006064608179365</t>
  </si>
  <si>
    <t>231900</t>
  </si>
  <si>
    <t>Muniyappan vimala</t>
  </si>
  <si>
    <t>0300820037</t>
  </si>
  <si>
    <t>47755</t>
  </si>
  <si>
    <t>0300847063</t>
  </si>
  <si>
    <t>86547</t>
  </si>
  <si>
    <t>Thenmozhli</t>
  </si>
  <si>
    <t>0300847172</t>
  </si>
  <si>
    <t>89059</t>
  </si>
  <si>
    <t>Magendren</t>
  </si>
  <si>
    <t>0300847188</t>
  </si>
  <si>
    <t>105527</t>
  </si>
  <si>
    <t>0300847135</t>
  </si>
  <si>
    <t>87169</t>
  </si>
  <si>
    <t>Jeeva</t>
  </si>
  <si>
    <t>0300882631</t>
  </si>
  <si>
    <t>195461</t>
  </si>
  <si>
    <t>Panjali</t>
  </si>
  <si>
    <t>0300882632</t>
  </si>
  <si>
    <t>195900</t>
  </si>
  <si>
    <t>0300686663</t>
  </si>
  <si>
    <t>184460</t>
  </si>
  <si>
    <t>karunanidi</t>
  </si>
  <si>
    <t>0300847062</t>
  </si>
  <si>
    <t>78151</t>
  </si>
  <si>
    <t>velliangkiri</t>
  </si>
  <si>
    <t>0300847132</t>
  </si>
  <si>
    <t>86607</t>
  </si>
  <si>
    <t>Sagadhevan</t>
  </si>
  <si>
    <t>8136404371010681</t>
  </si>
  <si>
    <t>120222</t>
  </si>
  <si>
    <t>Bhanumadi</t>
  </si>
  <si>
    <t>8006064608179829</t>
  </si>
  <si>
    <t>216884</t>
  </si>
  <si>
    <t>Suresh (LIC)</t>
  </si>
  <si>
    <t>0300481913</t>
  </si>
  <si>
    <t>245281</t>
  </si>
  <si>
    <t>Nagaraj</t>
  </si>
  <si>
    <t>0300847130</t>
  </si>
  <si>
    <t>89476</t>
  </si>
  <si>
    <t>Sumadhi</t>
  </si>
  <si>
    <t>8006064608179472</t>
  </si>
  <si>
    <t>219608</t>
  </si>
  <si>
    <t>settu</t>
  </si>
  <si>
    <t>8136404371010798</t>
  </si>
  <si>
    <t>120989</t>
  </si>
  <si>
    <t>Lakhsmi</t>
  </si>
  <si>
    <t>0300546866</t>
  </si>
  <si>
    <t>241980</t>
  </si>
  <si>
    <t>Muniyappan</t>
  </si>
  <si>
    <t>Bhakhiyaraj</t>
  </si>
  <si>
    <t>Raja maadhu</t>
  </si>
  <si>
    <t>0300847173</t>
  </si>
  <si>
    <t>88461</t>
  </si>
  <si>
    <t>Krishnaveni</t>
  </si>
  <si>
    <t>Manjula</t>
  </si>
  <si>
    <t>0300882633</t>
  </si>
  <si>
    <t>195470</t>
  </si>
  <si>
    <t>Sudha</t>
  </si>
  <si>
    <t>0300882637</t>
  </si>
  <si>
    <t>195438</t>
  </si>
  <si>
    <t>Chinnaval</t>
  </si>
  <si>
    <t>0300747516</t>
  </si>
  <si>
    <t>191497</t>
  </si>
  <si>
    <t>8200004418387869</t>
  </si>
  <si>
    <t>123755</t>
  </si>
  <si>
    <t>0300820025</t>
  </si>
  <si>
    <t>47785</t>
  </si>
  <si>
    <t>0300847171</t>
  </si>
  <si>
    <t>93669</t>
  </si>
  <si>
    <t>0300591053</t>
  </si>
  <si>
    <t>167218</t>
  </si>
  <si>
    <t>0300741676</t>
  </si>
  <si>
    <t>46791</t>
  </si>
  <si>
    <t>0300847131</t>
  </si>
  <si>
    <t>84705</t>
  </si>
  <si>
    <t>0300847110</t>
  </si>
  <si>
    <t>84404</t>
  </si>
  <si>
    <t>8006064608179555</t>
  </si>
  <si>
    <t>231070</t>
  </si>
  <si>
    <t>0300632188</t>
  </si>
  <si>
    <t>26694</t>
  </si>
  <si>
    <t>0300847112</t>
  </si>
  <si>
    <t>86579</t>
  </si>
  <si>
    <t>0300847116</t>
  </si>
  <si>
    <t>84709</t>
  </si>
  <si>
    <t>8006064608180033</t>
  </si>
  <si>
    <t>233453</t>
  </si>
  <si>
    <t>0300847074</t>
  </si>
  <si>
    <t>78339</t>
  </si>
  <si>
    <t>0300955819</t>
  </si>
  <si>
    <t>178452</t>
  </si>
  <si>
    <t>0300686694</t>
  </si>
  <si>
    <t>0300847070</t>
  </si>
  <si>
    <t>78335</t>
  </si>
  <si>
    <t>0300676246</t>
  </si>
  <si>
    <t>0300500945</t>
  </si>
  <si>
    <t>30475</t>
  </si>
  <si>
    <t>0300591114</t>
  </si>
  <si>
    <t>8006064608179845</t>
  </si>
  <si>
    <t>237130</t>
  </si>
  <si>
    <t>0300820089</t>
  </si>
  <si>
    <t>63391</t>
  </si>
  <si>
    <t>0300847007</t>
  </si>
  <si>
    <t>77430</t>
  </si>
  <si>
    <t>8200004399991366</t>
  </si>
  <si>
    <t>286069</t>
  </si>
  <si>
    <t>0300847141</t>
  </si>
  <si>
    <t>135334</t>
  </si>
  <si>
    <t>8006064608179969</t>
  </si>
  <si>
    <t>217684</t>
  </si>
  <si>
    <t>8200004399991390</t>
  </si>
  <si>
    <t>286070</t>
  </si>
  <si>
    <t>0300847101</t>
  </si>
  <si>
    <t>86552</t>
  </si>
  <si>
    <t>Kaliyammal Madappan</t>
  </si>
  <si>
    <t>0300820026</t>
  </si>
  <si>
    <t>47516</t>
  </si>
  <si>
    <t>Shanmugam Dheevatikali</t>
  </si>
  <si>
    <t>0200706589</t>
  </si>
  <si>
    <t>106520</t>
  </si>
  <si>
    <t>Thirumal Manivasagam</t>
  </si>
  <si>
    <t>0300820018</t>
  </si>
  <si>
    <t>51957</t>
  </si>
  <si>
    <t>Arivumani Kannayairam</t>
  </si>
  <si>
    <t>0300741666</t>
  </si>
  <si>
    <t>57173</t>
  </si>
  <si>
    <t>Manivannan Madhesh</t>
  </si>
  <si>
    <t>0300847086</t>
  </si>
  <si>
    <t>83011</t>
  </si>
  <si>
    <t>Selvan Nanthan</t>
  </si>
  <si>
    <t>0300847016</t>
  </si>
  <si>
    <t>77449</t>
  </si>
  <si>
    <t>Sountharya Krishanan</t>
  </si>
  <si>
    <t>0300741667</t>
  </si>
  <si>
    <t>46745</t>
  </si>
  <si>
    <t>Ashok Munusami</t>
  </si>
  <si>
    <t>0300747534</t>
  </si>
  <si>
    <t>193454</t>
  </si>
  <si>
    <t>Sakthivel Shanmugam</t>
  </si>
  <si>
    <t>0300820088</t>
  </si>
  <si>
    <t>71200</t>
  </si>
  <si>
    <t>Maheswari Annadurai</t>
  </si>
  <si>
    <t>0300591056</t>
  </si>
  <si>
    <t>169903</t>
  </si>
  <si>
    <t>Kokila Thangamani</t>
  </si>
  <si>
    <t>0300882138</t>
  </si>
  <si>
    <t>198173</t>
  </si>
  <si>
    <t>Chithra Sivamani</t>
  </si>
  <si>
    <t>0300820073</t>
  </si>
  <si>
    <t>68749</t>
  </si>
  <si>
    <t>Angammal Kaveri</t>
  </si>
  <si>
    <t>0300882134</t>
  </si>
  <si>
    <t>200718</t>
  </si>
  <si>
    <t>Madhammal Kali</t>
  </si>
  <si>
    <t>0300847045</t>
  </si>
  <si>
    <t>79743</t>
  </si>
  <si>
    <t>Madhesh Madhan</t>
  </si>
  <si>
    <t>0300847197</t>
  </si>
  <si>
    <t>111048</t>
  </si>
  <si>
    <t>Manikkam Kali</t>
  </si>
  <si>
    <t>8200004418387984</t>
  </si>
  <si>
    <t>123759</t>
  </si>
  <si>
    <t>Manojkumar Thangaraj</t>
  </si>
  <si>
    <t>0300847163</t>
  </si>
  <si>
    <t>89353</t>
  </si>
  <si>
    <t>Ramesh Mariyappan</t>
  </si>
  <si>
    <t>0300741673</t>
  </si>
  <si>
    <t>46769</t>
  </si>
  <si>
    <t>Lakshmi Raja</t>
  </si>
  <si>
    <t>0300882639</t>
  </si>
  <si>
    <t>195458</t>
  </si>
  <si>
    <t>Subiramani Chinnu</t>
  </si>
  <si>
    <t>8136404371011085</t>
  </si>
  <si>
    <t>117882</t>
  </si>
  <si>
    <t>Vanitha Madhesh</t>
  </si>
  <si>
    <t>0300591117</t>
  </si>
  <si>
    <t>119975</t>
  </si>
  <si>
    <t>Nallaraji Madhan</t>
  </si>
  <si>
    <t>0300741664</t>
  </si>
  <si>
    <t>46737</t>
  </si>
  <si>
    <t>Ragavendhra Govindhan</t>
  </si>
  <si>
    <t>0300686686</t>
  </si>
  <si>
    <t>188663</t>
  </si>
  <si>
    <t>Manivel Chinnasami</t>
  </si>
  <si>
    <t>0300741654</t>
  </si>
  <si>
    <t>104669</t>
  </si>
  <si>
    <t>Pavithra Madhi (Selvi)</t>
  </si>
  <si>
    <t>8136404371011283</t>
  </si>
  <si>
    <t>120994</t>
  </si>
  <si>
    <t>Muniraj Chinnakannu</t>
  </si>
  <si>
    <t>0300591112</t>
  </si>
  <si>
    <t>154683</t>
  </si>
  <si>
    <t>Santhamoorthi Thangavel</t>
  </si>
  <si>
    <t>0300847033</t>
  </si>
  <si>
    <t>77409</t>
  </si>
  <si>
    <t>Balamurugan Karooran</t>
  </si>
  <si>
    <t>0300847126</t>
  </si>
  <si>
    <t>115169</t>
  </si>
  <si>
    <t>Manimozhi Kali</t>
  </si>
  <si>
    <t>0300882640</t>
  </si>
  <si>
    <t>195455</t>
  </si>
  <si>
    <t>Dharman Sanjeevan</t>
  </si>
  <si>
    <t>8136404371010871</t>
  </si>
  <si>
    <t>117461</t>
  </si>
  <si>
    <t>Meena Arumugan</t>
  </si>
  <si>
    <t>0300741661</t>
  </si>
  <si>
    <t>46732</t>
  </si>
  <si>
    <t>Vadivel Munusamy (Rooja)</t>
  </si>
  <si>
    <t>0300847139</t>
  </si>
  <si>
    <t>84700</t>
  </si>
  <si>
    <t>Ranjitham Ravi</t>
  </si>
  <si>
    <t>0300500953</t>
  </si>
  <si>
    <t>29835</t>
  </si>
  <si>
    <t>Madhu Sundharesan</t>
  </si>
  <si>
    <t>0300847199</t>
  </si>
  <si>
    <t>88457</t>
  </si>
  <si>
    <t>Parimala Selvam</t>
  </si>
  <si>
    <t>0300741621</t>
  </si>
  <si>
    <t>100597</t>
  </si>
  <si>
    <t>Sivasakthi Gopal</t>
  </si>
  <si>
    <t>0300847190</t>
  </si>
  <si>
    <t>93686</t>
  </si>
  <si>
    <t>Ponnusamy Thangavel</t>
  </si>
  <si>
    <t>0300820033</t>
  </si>
  <si>
    <t>47759</t>
  </si>
  <si>
    <t>Vimalanandhan N.</t>
  </si>
  <si>
    <t>0300632191</t>
  </si>
  <si>
    <t>26700</t>
  </si>
  <si>
    <t>Rukkumani Sakkappan</t>
  </si>
  <si>
    <t>0300591055</t>
  </si>
  <si>
    <t>167754</t>
  </si>
  <si>
    <t>Jeyalakshmi Krishnan (Sankar)</t>
  </si>
  <si>
    <t>0300591526</t>
  </si>
  <si>
    <t>171960</t>
  </si>
  <si>
    <t>Shantha Chinnu</t>
  </si>
  <si>
    <t>25818250032196</t>
  </si>
  <si>
    <t>231079</t>
  </si>
  <si>
    <t>Salamal</t>
  </si>
  <si>
    <t>Valarmathi</t>
  </si>
  <si>
    <t>0300847181</t>
  </si>
  <si>
    <t>93665</t>
  </si>
  <si>
    <t>Vadivelu Lakhsmi</t>
  </si>
  <si>
    <t>8200004399991291</t>
  </si>
  <si>
    <t>288681</t>
  </si>
  <si>
    <t>Lalitha Sakthivel</t>
  </si>
  <si>
    <t>0300847069</t>
  </si>
  <si>
    <t>78341</t>
  </si>
  <si>
    <t>Palani ammal</t>
  </si>
  <si>
    <t>0300847001</t>
  </si>
  <si>
    <t>77433</t>
  </si>
  <si>
    <t>Shanmuga suntharam geetha</t>
  </si>
  <si>
    <t>0301296534</t>
  </si>
  <si>
    <t>212186</t>
  </si>
  <si>
    <t>Madhayan Palaniammal</t>
  </si>
  <si>
    <t>8200004418387877</t>
  </si>
  <si>
    <t>123742</t>
  </si>
  <si>
    <t>Gopal Madhayan</t>
  </si>
  <si>
    <t>8136404371010194</t>
  </si>
  <si>
    <t>115116</t>
  </si>
  <si>
    <t>Selvaraj Tailor</t>
  </si>
  <si>
    <t>0300847051</t>
  </si>
  <si>
    <t>78323</t>
  </si>
  <si>
    <t>Sivalingam Kalpana</t>
  </si>
  <si>
    <t>0300632190</t>
  </si>
  <si>
    <t>26697</t>
  </si>
  <si>
    <t>Perumal lakshmi</t>
  </si>
  <si>
    <t>8136404371011119</t>
  </si>
  <si>
    <t>117894</t>
  </si>
  <si>
    <t>Natarajan Roja</t>
  </si>
  <si>
    <t>Vinitha</t>
  </si>
  <si>
    <t>8136404371010509</t>
  </si>
  <si>
    <t>115134</t>
  </si>
  <si>
    <t>Gavaskar</t>
  </si>
  <si>
    <t>0300847185</t>
  </si>
  <si>
    <t>93698</t>
  </si>
  <si>
    <t>Nasaheamma</t>
  </si>
  <si>
    <t>Selvi Periyannan</t>
  </si>
  <si>
    <t>0300591052</t>
  </si>
  <si>
    <t>166625</t>
  </si>
  <si>
    <t>Anbuarasu Elavarasi</t>
  </si>
  <si>
    <t>0300591107</t>
  </si>
  <si>
    <t>153950</t>
  </si>
  <si>
    <t>kanniammal</t>
  </si>
  <si>
    <t>0300847167</t>
  </si>
  <si>
    <t>88458</t>
  </si>
  <si>
    <t>Ramachandran mechanic</t>
  </si>
  <si>
    <t>Boopathi (Pamba)</t>
  </si>
  <si>
    <t>0300847058</t>
  </si>
  <si>
    <t>78325</t>
  </si>
  <si>
    <t>0300882806</t>
  </si>
  <si>
    <t>246397</t>
  </si>
  <si>
    <t>Rani</t>
  </si>
  <si>
    <t>0300591115</t>
  </si>
  <si>
    <t>77400</t>
  </si>
  <si>
    <t>Prabhabhathi Madhesh</t>
  </si>
  <si>
    <t>0300632181</t>
  </si>
  <si>
    <t>26669</t>
  </si>
  <si>
    <t>Murugan jamuna</t>
  </si>
  <si>
    <t>0300847032</t>
  </si>
  <si>
    <t>77427</t>
  </si>
  <si>
    <t>Vadivelu Gandhimadhi</t>
  </si>
  <si>
    <t>0300882629</t>
  </si>
  <si>
    <t>195534</t>
  </si>
  <si>
    <t>8136404371011093</t>
  </si>
  <si>
    <t>117887</t>
  </si>
  <si>
    <t>Jayalakshmi</t>
  </si>
  <si>
    <t>Sarasu</t>
  </si>
  <si>
    <t>0300500244</t>
  </si>
  <si>
    <t>245283</t>
  </si>
  <si>
    <t>Chinnaammal</t>
  </si>
  <si>
    <t>0300686698</t>
  </si>
  <si>
    <t>185677</t>
  </si>
  <si>
    <t>Govindharaj Chandrakala</t>
  </si>
  <si>
    <t>8006064608179316</t>
  </si>
  <si>
    <t>216836</t>
  </si>
  <si>
    <t>Munniyapan Geetha</t>
  </si>
  <si>
    <t>0300747513</t>
  </si>
  <si>
    <t>191531</t>
  </si>
  <si>
    <t>Manjula (Saravanan Theatre)</t>
  </si>
  <si>
    <t>0300820034</t>
  </si>
  <si>
    <t>47512</t>
  </si>
  <si>
    <t>-</t>
  </si>
  <si>
    <t>JAN DATE</t>
  </si>
  <si>
    <t>FEB DATE</t>
  </si>
  <si>
    <t>FEBUARY</t>
  </si>
  <si>
    <t>MAR DATE</t>
  </si>
  <si>
    <t>APRIL DATE</t>
  </si>
  <si>
    <t>SEPTEMBER</t>
  </si>
  <si>
    <t>JAN</t>
  </si>
  <si>
    <t>FEB</t>
  </si>
  <si>
    <t>MAR</t>
  </si>
  <si>
    <t>Karthick Arusanalam</t>
  </si>
  <si>
    <t>8200004419230670</t>
  </si>
  <si>
    <t>244891</t>
  </si>
  <si>
    <t>Kumarmathu Muthi</t>
  </si>
  <si>
    <t>8200004419229953</t>
  </si>
  <si>
    <t>244894</t>
  </si>
  <si>
    <t>Madhammal Arunasalam</t>
  </si>
  <si>
    <t>8200004419230167</t>
  </si>
  <si>
    <t>309746</t>
  </si>
  <si>
    <t>Mangai Govindhasamy</t>
  </si>
  <si>
    <t>8200004419230712</t>
  </si>
  <si>
    <t>244893</t>
  </si>
  <si>
    <t>Muthumani Murugesan</t>
  </si>
  <si>
    <t>8200004419230274</t>
  </si>
  <si>
    <t>246987</t>
  </si>
  <si>
    <t>Rajaswari Sivaguru</t>
  </si>
  <si>
    <t>8200004419231934</t>
  </si>
  <si>
    <t>244896</t>
  </si>
  <si>
    <t>Sala Solai</t>
  </si>
  <si>
    <t>8200004419230969</t>
  </si>
  <si>
    <t>246984</t>
  </si>
  <si>
    <t>Thavamani Selvam</t>
  </si>
  <si>
    <t>8200004419230662</t>
  </si>
  <si>
    <t>246988</t>
  </si>
  <si>
    <t>CAFID</t>
  </si>
  <si>
    <t>Reenuka</t>
  </si>
  <si>
    <t>1301B7AD</t>
  </si>
  <si>
    <t>4967117</t>
  </si>
  <si>
    <t>1301CAFE</t>
  </si>
  <si>
    <t>13551654</t>
  </si>
  <si>
    <t>Chithra</t>
  </si>
  <si>
    <t>1305E457</t>
  </si>
  <si>
    <t>5411271</t>
  </si>
  <si>
    <t>1308F701</t>
  </si>
  <si>
    <t>13550689</t>
  </si>
  <si>
    <t>Ragubadhi</t>
  </si>
  <si>
    <t>14050290</t>
  </si>
  <si>
    <t>5411259</t>
  </si>
  <si>
    <t>Rajamani</t>
  </si>
  <si>
    <t>140F1F92</t>
  </si>
  <si>
    <t>13551624</t>
  </si>
  <si>
    <t>140BF2C5</t>
  </si>
  <si>
    <t>13551799</t>
  </si>
  <si>
    <t>Rani moorthi</t>
  </si>
  <si>
    <t>14017970</t>
  </si>
  <si>
    <t>13550534</t>
  </si>
  <si>
    <t>140F1F2F</t>
  </si>
  <si>
    <t>5411154</t>
  </si>
  <si>
    <t>Settu</t>
  </si>
  <si>
    <t>1302847D</t>
  </si>
  <si>
    <t>5410863</t>
  </si>
  <si>
    <t>130147B5</t>
  </si>
  <si>
    <t>1301AACD</t>
  </si>
  <si>
    <t>5410956</t>
  </si>
  <si>
    <t>140B0A7F</t>
  </si>
  <si>
    <t>5411223</t>
  </si>
  <si>
    <t>Saridha</t>
  </si>
  <si>
    <t>13111B58</t>
  </si>
  <si>
    <t>5411448</t>
  </si>
  <si>
    <t>130E2A54</t>
  </si>
  <si>
    <t>5411364</t>
  </si>
  <si>
    <t>Viswanadhan</t>
  </si>
  <si>
    <t>1406B28D</t>
  </si>
  <si>
    <t>13551769</t>
  </si>
  <si>
    <t>Vanila</t>
  </si>
  <si>
    <t>140E84CB</t>
  </si>
  <si>
    <t>5411337</t>
  </si>
  <si>
    <t>Govindhammal</t>
  </si>
  <si>
    <t>140F06B1</t>
  </si>
  <si>
    <t>5411430</t>
  </si>
  <si>
    <t>140363D5</t>
  </si>
  <si>
    <t>13551814</t>
  </si>
  <si>
    <t>Gopi</t>
  </si>
  <si>
    <t>13007887</t>
  </si>
  <si>
    <t>5411025</t>
  </si>
  <si>
    <t>1406986F</t>
  </si>
  <si>
    <t>13551709</t>
  </si>
  <si>
    <t>Banupriya</t>
  </si>
  <si>
    <t>140E80E8</t>
  </si>
  <si>
    <t>13551879</t>
  </si>
  <si>
    <t>Vetrayan</t>
  </si>
  <si>
    <t>1308E2AF</t>
  </si>
  <si>
    <t>13551779</t>
  </si>
  <si>
    <t>Rajkumar</t>
  </si>
  <si>
    <t>1407F0FD</t>
  </si>
  <si>
    <t>13550639</t>
  </si>
  <si>
    <t>13045929</t>
  </si>
  <si>
    <t>5411328</t>
  </si>
  <si>
    <t>Mogana</t>
  </si>
  <si>
    <t>140404A8</t>
  </si>
  <si>
    <t>13551729</t>
  </si>
  <si>
    <t>1304E683</t>
  </si>
  <si>
    <t>5411562</t>
  </si>
  <si>
    <t>Murugesan</t>
  </si>
  <si>
    <t>13011096</t>
  </si>
  <si>
    <t>13550474</t>
  </si>
  <si>
    <t>Kovindharaj</t>
  </si>
  <si>
    <t>1311BA65</t>
  </si>
  <si>
    <t>13551644</t>
  </si>
  <si>
    <t>Veedi</t>
  </si>
  <si>
    <t>130284BB</t>
  </si>
  <si>
    <t>5410995</t>
  </si>
  <si>
    <t>Senthil kutti</t>
  </si>
  <si>
    <t>13053B39</t>
  </si>
  <si>
    <t>13551699</t>
  </si>
  <si>
    <t>Saraswathi</t>
  </si>
  <si>
    <t>1306F198</t>
  </si>
  <si>
    <t>13551664</t>
  </si>
  <si>
    <t>140EEDE2</t>
  </si>
  <si>
    <t>13551859</t>
  </si>
  <si>
    <t>140456B8</t>
  </si>
  <si>
    <t>13550609</t>
  </si>
  <si>
    <t>Pachaiyammal</t>
  </si>
  <si>
    <t>1309D115</t>
  </si>
  <si>
    <t>13551829</t>
  </si>
  <si>
    <t>Sagundhala</t>
  </si>
  <si>
    <t>140D3187</t>
  </si>
  <si>
    <t>13551629</t>
  </si>
  <si>
    <t>Pachaiyappan</t>
  </si>
  <si>
    <t>14137A2E</t>
  </si>
  <si>
    <t>13551899</t>
  </si>
  <si>
    <t>Nadhiya</t>
  </si>
  <si>
    <t>14081845</t>
  </si>
  <si>
    <t>13551614</t>
  </si>
  <si>
    <t>Amaravadhi</t>
  </si>
  <si>
    <t>1404D709</t>
  </si>
  <si>
    <t>13551839</t>
  </si>
  <si>
    <t>Nanjappan</t>
  </si>
  <si>
    <t>141658D1</t>
  </si>
  <si>
    <t>5411403</t>
  </si>
  <si>
    <t>Neeru</t>
  </si>
  <si>
    <t>140DD9A1</t>
  </si>
  <si>
    <t>13550919</t>
  </si>
  <si>
    <t>141CAA18</t>
  </si>
  <si>
    <t>13669064</t>
  </si>
  <si>
    <t>Kamala</t>
  </si>
  <si>
    <t>1413B576</t>
  </si>
  <si>
    <t>13550504</t>
  </si>
  <si>
    <t>13066EBE</t>
  </si>
  <si>
    <t>5411196</t>
  </si>
  <si>
    <t>1402DD1B</t>
  </si>
  <si>
    <t>5411307</t>
  </si>
  <si>
    <t>Rajagopal</t>
  </si>
  <si>
    <t>1312601F</t>
  </si>
  <si>
    <t>13551824</t>
  </si>
  <si>
    <t>1403FA8F</t>
  </si>
  <si>
    <t>13551724</t>
  </si>
  <si>
    <t>Kiliammal</t>
  </si>
  <si>
    <t>1306937C</t>
  </si>
  <si>
    <t>13550584</t>
  </si>
  <si>
    <t>Angammal</t>
  </si>
  <si>
    <t>141B458E</t>
  </si>
  <si>
    <t>13669034</t>
  </si>
  <si>
    <t>Aamsa</t>
  </si>
  <si>
    <t>13165C6F</t>
  </si>
  <si>
    <t>13551844</t>
  </si>
  <si>
    <t>Ravigandh</t>
  </si>
  <si>
    <t>140EBA7E</t>
  </si>
  <si>
    <t>13551884</t>
  </si>
  <si>
    <t>Mani Magesh</t>
  </si>
  <si>
    <t>140CF577</t>
  </si>
  <si>
    <t>13550454</t>
  </si>
  <si>
    <t>1416047D</t>
  </si>
  <si>
    <t>13669039</t>
  </si>
  <si>
    <t>1406EE9C</t>
  </si>
  <si>
    <t>13551774</t>
  </si>
  <si>
    <t>1305DC02</t>
  </si>
  <si>
    <t>5411352</t>
  </si>
  <si>
    <t>Perumal</t>
  </si>
  <si>
    <t>Radha</t>
  </si>
  <si>
    <t>14049FF9</t>
  </si>
  <si>
    <t>13550524</t>
  </si>
  <si>
    <t>13068E5A</t>
  </si>
  <si>
    <t>5411229</t>
  </si>
  <si>
    <t>Jayavel</t>
  </si>
  <si>
    <t>1414546E</t>
  </si>
  <si>
    <t>13669059</t>
  </si>
  <si>
    <t>Chinnavan</t>
  </si>
  <si>
    <t>13085D01</t>
  </si>
  <si>
    <t>5411091</t>
  </si>
  <si>
    <t>Konnammal</t>
  </si>
  <si>
    <t>13042EFF</t>
  </si>
  <si>
    <t>13551694</t>
  </si>
  <si>
    <t>Raja Selvi</t>
  </si>
  <si>
    <t>14160413</t>
  </si>
  <si>
    <t>13669024</t>
  </si>
  <si>
    <t>Karthiga</t>
  </si>
  <si>
    <t>1305EF93</t>
  </si>
  <si>
    <t>13551784</t>
  </si>
  <si>
    <t>Selvam</t>
  </si>
  <si>
    <t>1305C981</t>
  </si>
  <si>
    <t>5411556</t>
  </si>
  <si>
    <t>Santhi</t>
  </si>
  <si>
    <t>Chinnasami</t>
  </si>
  <si>
    <t>1302D7C8</t>
  </si>
  <si>
    <t>4967465</t>
  </si>
  <si>
    <t>Kavitha</t>
  </si>
  <si>
    <t>140D33FC</t>
  </si>
  <si>
    <t>13550669</t>
  </si>
  <si>
    <t>130274F8</t>
  </si>
  <si>
    <t>13550519</t>
  </si>
  <si>
    <t>Dinesh</t>
  </si>
  <si>
    <t>14016CCD</t>
  </si>
  <si>
    <t>13550489</t>
  </si>
  <si>
    <t>Ganeshan</t>
  </si>
  <si>
    <t>1301A8BB</t>
  </si>
  <si>
    <t>5410938</t>
  </si>
  <si>
    <t>1301B7AB</t>
  </si>
  <si>
    <t>5411049</t>
  </si>
  <si>
    <t>Santha moorthi</t>
  </si>
  <si>
    <t>13112128</t>
  </si>
  <si>
    <t>5411130</t>
  </si>
  <si>
    <t>Elavarasan</t>
  </si>
  <si>
    <t>130A94FE</t>
  </si>
  <si>
    <t>13550619</t>
  </si>
  <si>
    <t>Thirthamalai</t>
  </si>
  <si>
    <t>140E2796</t>
  </si>
  <si>
    <t>5411376</t>
  </si>
  <si>
    <t>130281E1</t>
  </si>
  <si>
    <t>5285962</t>
  </si>
  <si>
    <t>Annamalai</t>
  </si>
  <si>
    <t>1302C836</t>
  </si>
  <si>
    <t>5410914</t>
  </si>
  <si>
    <t>14018792</t>
  </si>
  <si>
    <t>13550594</t>
  </si>
  <si>
    <t>13036906</t>
  </si>
  <si>
    <t>5411010</t>
  </si>
  <si>
    <t>Madesh</t>
  </si>
  <si>
    <t>14069A9B</t>
  </si>
  <si>
    <t>13551714</t>
  </si>
  <si>
    <t>Sivaraj</t>
  </si>
  <si>
    <t>130E96BA</t>
  </si>
  <si>
    <t>13550464</t>
  </si>
  <si>
    <t>Selvaraj</t>
  </si>
  <si>
    <t>1308250F</t>
  </si>
  <si>
    <t>13551904</t>
  </si>
  <si>
    <t>14039044</t>
  </si>
  <si>
    <t>5411244</t>
  </si>
  <si>
    <t>130667E0</t>
  </si>
  <si>
    <t>13669049</t>
  </si>
  <si>
    <t>Dharuman</t>
  </si>
  <si>
    <t>1414321D</t>
  </si>
  <si>
    <t>13669044</t>
  </si>
  <si>
    <t>Sathish Kumar-1</t>
  </si>
  <si>
    <t>140D50E6</t>
  </si>
  <si>
    <t>5411292</t>
  </si>
  <si>
    <t>Sathish Kumar -2</t>
  </si>
  <si>
    <t>140DFE0A</t>
  </si>
  <si>
    <t>5411178</t>
  </si>
  <si>
    <t>130F6931</t>
  </si>
  <si>
    <t>13550554</t>
  </si>
  <si>
    <t>Kulandhai</t>
  </si>
  <si>
    <t>14110F27</t>
  </si>
  <si>
    <t>13550959</t>
  </si>
  <si>
    <t>13085D4D</t>
  </si>
  <si>
    <t>13551909</t>
  </si>
  <si>
    <t>Ramesh</t>
  </si>
  <si>
    <t>1402DD95</t>
  </si>
  <si>
    <t>13550569</t>
  </si>
  <si>
    <t>Manga</t>
  </si>
  <si>
    <t>14048615</t>
  </si>
  <si>
    <t>5411538</t>
  </si>
  <si>
    <t>Kasthuri</t>
  </si>
  <si>
    <t>1413C484</t>
  </si>
  <si>
    <t>13551894</t>
  </si>
  <si>
    <t>13027E06</t>
  </si>
  <si>
    <t>5411061</t>
  </si>
  <si>
    <t>Murugammal</t>
  </si>
  <si>
    <t>13085A73</t>
  </si>
  <si>
    <t>13551749</t>
  </si>
  <si>
    <t>14080D74</t>
  </si>
  <si>
    <t>13550544</t>
  </si>
  <si>
    <t>Jothi</t>
  </si>
  <si>
    <t>13165A8B</t>
  </si>
  <si>
    <t>13550649</t>
  </si>
  <si>
    <t>130284B4</t>
  </si>
  <si>
    <t>5410893</t>
  </si>
  <si>
    <t>Selvarasu</t>
  </si>
  <si>
    <t>140B6236</t>
  </si>
  <si>
    <t>13551684</t>
  </si>
  <si>
    <t>1412B419</t>
  </si>
  <si>
    <t>13669054</t>
  </si>
  <si>
    <t>Valarmadhi</t>
  </si>
  <si>
    <t>13165A44</t>
  </si>
  <si>
    <t>13551849</t>
  </si>
  <si>
    <t>Elango</t>
  </si>
  <si>
    <t>141ED3E8</t>
  </si>
  <si>
    <t>13669069</t>
  </si>
  <si>
    <t>Kaala</t>
  </si>
  <si>
    <t>140B119F</t>
  </si>
  <si>
    <t>13551734</t>
  </si>
  <si>
    <t>Pandurangan</t>
  </si>
  <si>
    <t>1402BDDC</t>
  </si>
  <si>
    <t>13550444</t>
  </si>
  <si>
    <t>Muthumani</t>
  </si>
  <si>
    <t>13082317</t>
  </si>
  <si>
    <t>13550479</t>
  </si>
  <si>
    <t>Madhu</t>
  </si>
  <si>
    <t>1306B302</t>
  </si>
  <si>
    <t>13551874</t>
  </si>
  <si>
    <t>1308248E</t>
  </si>
  <si>
    <t>13550989</t>
  </si>
  <si>
    <t>Munnusami</t>
  </si>
  <si>
    <t>140D32FF</t>
  </si>
  <si>
    <t>13551864</t>
  </si>
  <si>
    <t>1301F08A</t>
  </si>
  <si>
    <t>14859656</t>
  </si>
  <si>
    <t>Meena</t>
  </si>
  <si>
    <t>13028497</t>
  </si>
  <si>
    <t>5410878</t>
  </si>
  <si>
    <t>Sasikumar</t>
  </si>
  <si>
    <t>141730F1</t>
  </si>
  <si>
    <t>5411214</t>
  </si>
  <si>
    <t>Marimuthu</t>
  </si>
  <si>
    <t>130F49D0</t>
  </si>
  <si>
    <t>5411112</t>
  </si>
  <si>
    <t>140F2180</t>
  </si>
  <si>
    <t>5411526</t>
  </si>
  <si>
    <t>Mangammal</t>
  </si>
  <si>
    <t>1302938E</t>
  </si>
  <si>
    <t>13669029</t>
  </si>
  <si>
    <t>Perumal - Diff LCO</t>
  </si>
  <si>
    <t>1302CFBB</t>
  </si>
  <si>
    <t>5591760</t>
  </si>
  <si>
    <t>Palaniammal - Diff LCO</t>
  </si>
  <si>
    <t>1302CF43</t>
  </si>
  <si>
    <t>5449386</t>
  </si>
  <si>
    <t>Venkateshan -diff</t>
  </si>
  <si>
    <t>1302CF15</t>
  </si>
  <si>
    <t>5449149</t>
  </si>
  <si>
    <t>1301974B</t>
  </si>
  <si>
    <t>14859661</t>
  </si>
  <si>
    <t>Munniyammal</t>
  </si>
  <si>
    <t>13035083</t>
  </si>
  <si>
    <t>14859651</t>
  </si>
  <si>
    <t>Chandra</t>
  </si>
  <si>
    <t>1302A9B1</t>
  </si>
  <si>
    <t>14859641</t>
  </si>
  <si>
    <t>Silambarasan</t>
  </si>
  <si>
    <t>13060A77</t>
  </si>
  <si>
    <t>13550509</t>
  </si>
  <si>
    <t>APPROX AMOUNT - Y</t>
  </si>
  <si>
    <t>APR DATE</t>
  </si>
  <si>
    <t>0300500897</t>
  </si>
  <si>
    <t>36741</t>
  </si>
  <si>
    <t>25818250098049</t>
  </si>
  <si>
    <t>0400067829</t>
  </si>
  <si>
    <t>213150</t>
  </si>
  <si>
    <t>225558</t>
  </si>
  <si>
    <t>Arun Kumar</t>
  </si>
  <si>
    <t>8200004418097864</t>
  </si>
  <si>
    <t>0300847022</t>
  </si>
  <si>
    <t>77412</t>
  </si>
  <si>
    <t>79537</t>
  </si>
  <si>
    <t>0300847078</t>
  </si>
  <si>
    <t>Sankar Govindhammal</t>
  </si>
  <si>
    <t>289235</t>
  </si>
  <si>
    <t>0400068020</t>
  </si>
  <si>
    <t>231747</t>
  </si>
  <si>
    <t>0300686714</t>
  </si>
  <si>
    <t>186903</t>
  </si>
  <si>
    <t>13028C44</t>
  </si>
  <si>
    <t>14859646</t>
  </si>
  <si>
    <t>4967363</t>
  </si>
  <si>
    <t>13018CCD</t>
  </si>
  <si>
    <t>Palani ammal - check</t>
  </si>
  <si>
    <t>0300955817</t>
  </si>
  <si>
    <t>8006064608179134</t>
  </si>
  <si>
    <t>218147</t>
  </si>
  <si>
    <t>0300882127</t>
  </si>
  <si>
    <t>198386</t>
  </si>
  <si>
    <t>36739</t>
  </si>
  <si>
    <t>Gnanasekaran</t>
  </si>
  <si>
    <t>Raja mani</t>
  </si>
  <si>
    <t>Murugan Mesthiri</t>
  </si>
  <si>
    <t>8136404371011143</t>
  </si>
  <si>
    <t>118379</t>
  </si>
  <si>
    <t>y</t>
  </si>
  <si>
    <t>Munusami</t>
  </si>
  <si>
    <t>0300686711</t>
  </si>
  <si>
    <t>0300481585</t>
  </si>
  <si>
    <t>245285</t>
  </si>
  <si>
    <t>186904</t>
  </si>
  <si>
    <t>0300847160</t>
  </si>
  <si>
    <t>135933</t>
  </si>
  <si>
    <t>0301296539</t>
  </si>
  <si>
    <t>195539</t>
  </si>
  <si>
    <t>0300686666</t>
  </si>
  <si>
    <t>184038</t>
  </si>
  <si>
    <t>8136404371011291</t>
  </si>
  <si>
    <t>119423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</si>
</sst>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.00"/>
    <numFmt numFmtId="165" formatCode="dd/mm/yyyy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8">
    <xf numFmtId="0" fontId="0" fillId="0" borderId="0"/>
    <xf numFmtId="0" fontId="1" fillId="2" borderId="0"/>
    <xf numFmtId="0" fontId="2" fillId="3" borderId="1"/>
    <xf numFmtId="0" fontId="3" fillId="4" borderId="2"/>
    <xf numFmtId="0" fontId="4" fillId="5" borderId="0"/>
    <xf numFmtId="0" fontId="5" fillId="6" borderId="0"/>
    <xf numFmtId="0" fontId="6" fillId="7" borderId="0"/>
    <xf numFmtId="0" fontId="7" fillId="4" borderId="4"/>
  </cellStyleXfs>
  <cellXfs count="56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2" borderId="0" xfId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16" fontId="0" fillId="3" borderId="1" xfId="2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4" fillId="5" borderId="0" xfId="4" applyAlignment="1">
      <alignment horizontal="center"/>
    </xf>
    <xf numFmtId="164" fontId="3" fillId="4" borderId="2" xfId="3" applyNumberFormat="1" applyAlignment="1">
      <alignment horizontal="center"/>
    </xf>
    <xf numFmtId="164" fontId="3" fillId="4" borderId="2" xfId="3" applyNumberFormat="1"/>
    <xf numFmtId="164" fontId="3" fillId="4" borderId="2" xfId="3" applyNumberFormat="1" applyAlignment="1">
      <alignment horizontal="right"/>
    </xf>
    <xf numFmtId="0" fontId="5" fillId="6" borderId="0" xfId="5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6" fillId="7" borderId="0" xfId="6"/>
    <xf numFmtId="0" fontId="0" fillId="8" borderId="5" xfId="0" applyFill="1" applyBorder="1"/>
    <xf numFmtId="49" fontId="0" fillId="8" borderId="5" xfId="0" applyNumberFormat="1" applyFill="1" applyBorder="1"/>
    <xf numFmtId="164" fontId="0" fillId="8" borderId="5" xfId="0" applyNumberFormat="1" applyFill="1" applyBorder="1"/>
    <xf numFmtId="14" fontId="0" fillId="8" borderId="5" xfId="0" applyNumberFormat="1" applyFill="1" applyBorder="1"/>
    <xf numFmtId="0" fontId="0" fillId="0" borderId="5" xfId="0" applyBorder="1"/>
    <xf numFmtId="49" fontId="0" fillId="0" borderId="5" xfId="0" applyNumberFormat="1" applyBorder="1"/>
    <xf numFmtId="164" fontId="0" fillId="0" borderId="5" xfId="0" applyNumberFormat="1" applyBorder="1"/>
    <xf numFmtId="14" fontId="0" fillId="0" borderId="5" xfId="0" applyNumberFormat="1" applyBorder="1"/>
    <xf numFmtId="0" fontId="8" fillId="0" borderId="6" xfId="0" applyFont="1" applyBorder="1"/>
    <xf numFmtId="0" fontId="8" fillId="0" borderId="7" xfId="0" applyFont="1" applyBorder="1"/>
    <xf numFmtId="49" fontId="8" fillId="0" borderId="7" xfId="0" applyNumberFormat="1" applyFont="1" applyBorder="1"/>
    <xf numFmtId="164" fontId="8" fillId="0" borderId="7" xfId="0" applyNumberFormat="1" applyFont="1" applyBorder="1"/>
    <xf numFmtId="14" fontId="8" fillId="0" borderId="7" xfId="0" applyNumberFormat="1" applyFont="1" applyBorder="1"/>
    <xf numFmtId="0" fontId="8" fillId="0" borderId="8" xfId="0" applyFont="1" applyBorder="1"/>
    <xf numFmtId="0" fontId="0" fillId="8" borderId="9" xfId="0" applyFill="1" applyBorder="1"/>
    <xf numFmtId="0" fontId="0" fillId="8" borderId="10" xfId="0" applyFill="1" applyBorder="1"/>
    <xf numFmtId="0" fontId="0" fillId="0" borderId="9" xfId="0" applyBorder="1"/>
    <xf numFmtId="0" fontId="0" fillId="0" borderId="10" xfId="0" applyBorder="1"/>
    <xf numFmtId="0" fontId="0" fillId="8" borderId="11" xfId="0" applyFill="1" applyBorder="1"/>
    <xf numFmtId="0" fontId="0" fillId="8" borderId="12" xfId="0" applyFill="1" applyBorder="1"/>
    <xf numFmtId="49" fontId="0" fillId="8" borderId="12" xfId="0" applyNumberFormat="1" applyFill="1" applyBorder="1"/>
    <xf numFmtId="164" fontId="0" fillId="8" borderId="12" xfId="0" applyNumberFormat="1" applyFill="1" applyBorder="1"/>
    <xf numFmtId="14" fontId="0" fillId="8" borderId="12" xfId="0" applyNumberFormat="1" applyFill="1" applyBorder="1"/>
    <xf numFmtId="0" fontId="0" fillId="8" borderId="13" xfId="0" applyFill="1" applyBorder="1"/>
    <xf numFmtId="0" fontId="0" fillId="0" borderId="11" xfId="0" applyBorder="1"/>
    <xf numFmtId="0" fontId="0" fillId="0" borderId="12" xfId="0" applyBorder="1"/>
    <xf numFmtId="49" fontId="0" fillId="0" borderId="12" xfId="0" applyNumberFormat="1" applyBorder="1"/>
    <xf numFmtId="164" fontId="0" fillId="0" borderId="12" xfId="0" applyNumberFormat="1" applyBorder="1"/>
    <xf numFmtId="14" fontId="0" fillId="0" borderId="12" xfId="0" applyNumberFormat="1" applyBorder="1"/>
    <xf numFmtId="0" fontId="0" fillId="0" borderId="13" xfId="0" applyBorder="1"/>
    <xf numFmtId="0" fontId="1" fillId="2" borderId="5" xfId="1" applyBorder="1"/>
    <xf numFmtId="0" fontId="7" fillId="4" borderId="4" xfId="7"/>
    <xf numFmtId="0" fontId="6" fillId="7" borderId="5" xfId="6" applyBorder="1"/>
    <xf numFmtId="0" fontId="7" fillId="4" borderId="0" xfId="7" applyBorder="1"/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8">
    <cellStyle name="Accent5" xfId="4" builtinId="45"/>
    <cellStyle name="Bad" xfId="5" builtinId="27"/>
    <cellStyle name="Calculation" xfId="7" builtinId="22"/>
    <cellStyle name="Good" xfId="1" builtinId="26"/>
    <cellStyle name="Neutral" xfId="6" builtinId="28"/>
    <cellStyle name="Normal" xfId="0" builtinId="0"/>
    <cellStyle name="Note" xfId="2" builtinId="10"/>
    <cellStyle name="Output" xfId="3" builtinId="21"/>
  </cellStyles>
  <dxfs count="139"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166" formatCode="dd/mmm"/>
      <alignment horizontal="center" vertical="bottom"/>
    </dxf>
    <dxf>
      <numFmt numFmtId="0" formatCode="General"/>
      <alignment horizontal="center" vertical="bottom"/>
      <border outline="0">
        <left style="thin">
          <color rgb="FFB2B2B2"/>
        </left>
        <right/>
        <top/>
        <bottom/>
      </border>
    </dxf>
    <dxf>
      <numFmt numFmtId="0" formatCode="General"/>
      <alignment horizontal="center" vertical="bottom"/>
    </dxf>
    <dxf>
      <alignment horizontal="center" vertical="center"/>
    </dxf>
    <dxf>
      <alignment horizontal="left" vertical="bottom"/>
    </dxf>
    <dxf>
      <numFmt numFmtId="30" formatCode="@"/>
    </dxf>
    <dxf>
      <numFmt numFmtId="30" formatCode="@"/>
    </dxf>
    <dxf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166" formatCode="dd/mmm"/>
      <alignment horizontal="center" vertical="bottom"/>
    </dxf>
    <dxf>
      <numFmt numFmtId="0" formatCode="General"/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166" formatCode="dd/mmm"/>
      <alignment horizontal="center" vertical="bottom"/>
    </dxf>
    <dxf>
      <numFmt numFmtId="0" formatCode="General"/>
      <alignment horizontal="center" vertical="bottom"/>
    </dxf>
    <dxf>
      <numFmt numFmtId="166" formatCode="dd/mmm"/>
      <alignment horizontal="center" vertical="bottom"/>
    </dxf>
    <dxf>
      <numFmt numFmtId="0" formatCode="General"/>
      <alignment horizontal="center" vertical="bottom"/>
      <border>
        <left style="thin">
          <color rgb="FFB2B2B2"/>
        </left>
        <right/>
        <top/>
        <bottom/>
      </border>
    </dxf>
    <dxf>
      <numFmt numFmtId="165" formatCode="dd/mm/yyyy"/>
      <alignment horizontal="center" vertical="bottom"/>
    </dxf>
    <dxf>
      <alignment horizontal="center" vertical="center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0" formatCode="General"/>
    </dxf>
    <dxf>
      <numFmt numFmtId="164" formatCode="&quot;₹&quot;\ 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165" formatCode="dd/mm/yyyy"/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164" formatCode="&quot;₹&quot;\ #,##0.00"/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/>
        <right/>
        <top/>
        <bottom style="medium">
          <color theme="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165" formatCode="dd/mm/yyyy"/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164" formatCode="&quot;₹&quot;\ #,##0.00"/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0" formatCode="@"/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0" formatCode="@"/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0" formatCode="@"/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border outline="0">
        <left/>
        <right/>
        <top/>
        <bottom style="medium">
          <color theme="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 outline="0">
        <left style="thin">
          <color theme="4"/>
        </left>
        <right style="thin">
          <color theme="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165" formatCode="dd/mm/yyyy"/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164" formatCode="&quot;₹&quot;\ #,##0.00"/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0" formatCode="@"/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0" formatCode="@"/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30" formatCode="@"/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border outline="0">
        <left/>
        <right/>
        <top/>
        <bottom style="medium">
          <color theme="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border outline="0">
        <left style="thin">
          <color theme="4"/>
        </left>
        <right style="thin">
          <color theme="4"/>
        </right>
        <top/>
        <bottom/>
      </border>
    </dxf>
    <dxf>
      <numFmt numFmtId="165" formatCode="dd/mm/yyyy"/>
    </dxf>
    <dxf>
      <numFmt numFmtId="164" formatCode="&quot;₹&quot;\ #,##0.00"/>
    </dxf>
    <dxf>
      <numFmt numFmtId="30" formatCode="@"/>
    </dxf>
    <dxf>
      <numFmt numFmtId="30" formatCode="@"/>
    </dxf>
    <dxf>
      <numFmt numFmtId="165" formatCode="dd/mm/yyyy"/>
    </dxf>
    <dxf>
      <numFmt numFmtId="164" formatCode="&quot;₹&quot;\ #,##0.00"/>
    </dxf>
    <dxf>
      <numFmt numFmtId="30" formatCode="@"/>
    </dxf>
    <dxf>
      <numFmt numFmtId="30" formatCode="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3910" displayName="Table3910" ref="A1:AC89" totalsRowShown="0">
  <autoFilter ref="A1:AC89"/>
  <sortState ref="A2:AC85">
    <sortCondition ref="A1:A85"/>
  </sortState>
  <tableColumns count="29">
    <tableColumn id="1" name="S.NO"/>
    <tableColumn id="2" name="Customer Name"/>
    <tableColumn id="3" name="PAID"/>
    <tableColumn id="29" name="Package"/>
    <tableColumn id="4" name="Box No" dataDxfId="138"/>
    <tableColumn id="28" name="CAF_ID" dataDxfId="137"/>
    <tableColumn id="5" name="JANUARY" dataDxfId="136"/>
    <tableColumn id="6" name="JAN/DATE" dataDxfId="135"/>
    <tableColumn id="7" name="FEBEUARY"/>
    <tableColumn id="8" name="FEB/DATE"/>
    <tableColumn id="9" name="MARCH"/>
    <tableColumn id="10" name="MARCH/DATE"/>
    <tableColumn id="11" name="APRIL"/>
    <tableColumn id="12" name="APRIL/DATE"/>
    <tableColumn id="13" name="MAY"/>
    <tableColumn id="14" name="MAY/DATE"/>
    <tableColumn id="15" name="JUNE"/>
    <tableColumn id="16" name="JUNE/DATE"/>
    <tableColumn id="17" name="JULY"/>
    <tableColumn id="18" name="JULY/DATE"/>
    <tableColumn id="19" name="AUGUST"/>
    <tableColumn id="20" name="AUG/DATE"/>
    <tableColumn id="21" name="OCTOBER"/>
    <tableColumn id="22" name="OCT/DATE"/>
    <tableColumn id="23" name="NOVEMBER"/>
    <tableColumn id="24" name="NOV/DATE"/>
    <tableColumn id="25" name="DECEMBER"/>
    <tableColumn id="26" name="DEC/DATE"/>
    <tableColumn id="27" name="TOTAL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0" name="Table1356" displayName="Table1356" ref="A1:AB121" totalsRowShown="0">
  <autoFilter ref="A1:AB121"/>
  <sortState ref="A2:AB121">
    <sortCondition ref="A1:A121"/>
  </sortState>
  <tableColumns count="28">
    <tableColumn id="1" name="S.NO"/>
    <tableColumn id="2" name="Customer Name"/>
    <tableColumn id="3" name="PAID"/>
    <tableColumn id="4" name="Box No" dataDxfId="6"/>
    <tableColumn id="5" name="CAFID" dataDxfId="5"/>
    <tableColumn id="6" name="JANUARY"/>
    <tableColumn id="7" name="JAN/DATE"/>
    <tableColumn id="8" name="FEBEUARY"/>
    <tableColumn id="9" name="FEB/DATE"/>
    <tableColumn id="10" name="MARCH"/>
    <tableColumn id="11" name="MARCH/DATE"/>
    <tableColumn id="12" name="APRIL"/>
    <tableColumn id="13" name="APRIL/DATE"/>
    <tableColumn id="14" name="MAY"/>
    <tableColumn id="15" name="MAY/DATE"/>
    <tableColumn id="16" name="JUNE"/>
    <tableColumn id="17" name="JUNE/DATE"/>
    <tableColumn id="18" name="JULY"/>
    <tableColumn id="19" name="JULY/DATE"/>
    <tableColumn id="20" name="AUGUST"/>
    <tableColumn id="21" name="AUG/DATE"/>
    <tableColumn id="22" name="OCTOBER"/>
    <tableColumn id="23" name="OCT/DATE"/>
    <tableColumn id="24" name="NOVEMBER"/>
    <tableColumn id="25" name="NOV/DATE"/>
    <tableColumn id="26" name="DECEMBER"/>
    <tableColumn id="27" name="DEC/DATE"/>
    <tableColumn id="28" name="TOT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7" displayName="Table7" ref="A3:N34" totalsRowShown="0" headerRowDxfId="4">
  <autoFilter ref="A3:N34"/>
  <tableColumns count="14">
    <tableColumn id="1" name="JAN DATE" dataDxfId="3" dataCellStyle="Note"/>
    <tableColumn id="2" name="JANUARY" dataDxfId="2"/>
    <tableColumn id="3" name="FEBUARY"/>
    <tableColumn id="4" name="MARCH"/>
    <tableColumn id="14" name="APR DATE" dataDxfId="1" dataCellStyle="Note"/>
    <tableColumn id="5" name="APRIL" dataDxfId="0">
      <calculatedColumnFormula>SUM('Kamaraj Nagar'!I42)</calculatedColumnFormula>
    </tableColumn>
    <tableColumn id="6" name="MAY"/>
    <tableColumn id="7" name="JUNE"/>
    <tableColumn id="8" name="JULY"/>
    <tableColumn id="9" name="AUGUST"/>
    <tableColumn id="10" name="SEPTEMBER"/>
    <tableColumn id="11" name="OCTOBER"/>
    <tableColumn id="12" name="NOVEMBER"/>
    <tableColumn id="13" name="DECEMBER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AC32" totalsRowShown="0">
  <autoFilter ref="A1:AC32"/>
  <sortState ref="A2:AC32">
    <sortCondition ref="A1:A32"/>
  </sortState>
  <tableColumns count="29">
    <tableColumn id="1" name="S.NO"/>
    <tableColumn id="2" name="Customer Name"/>
    <tableColumn id="3" name="PAID"/>
    <tableColumn id="29" name="Package"/>
    <tableColumn id="4" name="Box No" dataDxfId="134"/>
    <tableColumn id="28" name="CAF_ID" dataDxfId="133"/>
    <tableColumn id="5" name="JANUARY" dataDxfId="132"/>
    <tableColumn id="6" name="JAN/DATE" dataDxfId="131"/>
    <tableColumn id="7" name="FEBEUARY"/>
    <tableColumn id="8" name="FEB/DATE"/>
    <tableColumn id="9" name="MARCH"/>
    <tableColumn id="10" name="MARCH/DATE"/>
    <tableColumn id="11" name="APRIL"/>
    <tableColumn id="12" name="APRIL/DATE"/>
    <tableColumn id="13" name="MAY"/>
    <tableColumn id="14" name="MAY/DATE"/>
    <tableColumn id="15" name="JUNE"/>
    <tableColumn id="16" name="JUNE/DATE"/>
    <tableColumn id="17" name="JULY"/>
    <tableColumn id="18" name="JULY/DATE"/>
    <tableColumn id="19" name="AUGUST"/>
    <tableColumn id="20" name="AUG/DATE"/>
    <tableColumn id="21" name="OCTOBER"/>
    <tableColumn id="22" name="OCT/DATE"/>
    <tableColumn id="23" name="NOVEMBER"/>
    <tableColumn id="24" name="NOV/DATE"/>
    <tableColumn id="25" name="DECEMBER"/>
    <tableColumn id="26" name="DEC/DATE"/>
    <tableColumn id="27" name="TOTAL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Table10" displayName="Table10" ref="A1:AC9" totalsRowShown="0" headerRowDxfId="130" dataDxfId="128" headerRowBorderDxfId="129" tableBorderDxfId="127" totalsRowBorderDxfId="126">
  <autoFilter ref="A1:AC9"/>
  <sortState ref="A2:AC9">
    <sortCondition ref="A1:A9"/>
  </sortState>
  <tableColumns count="29">
    <tableColumn id="1" name="S.NO" dataDxfId="125"/>
    <tableColumn id="2" name="Customer Name" dataDxfId="124"/>
    <tableColumn id="4" name="PAID" dataDxfId="123"/>
    <tableColumn id="5" name="Package" dataDxfId="122"/>
    <tableColumn id="3" name="Box No" dataDxfId="121"/>
    <tableColumn id="6" name="CAF_ID" dataDxfId="120"/>
    <tableColumn id="7" name="JANUARY" dataDxfId="119"/>
    <tableColumn id="8" name="JAN/DATE" dataDxfId="118"/>
    <tableColumn id="9" name="FEBEUARY" dataDxfId="117"/>
    <tableColumn id="10" name="FEB/DATE" dataDxfId="116"/>
    <tableColumn id="11" name="MARCH" dataDxfId="115"/>
    <tableColumn id="12" name="MARCH/DATE" dataDxfId="114"/>
    <tableColumn id="13" name="APRIL" dataDxfId="113"/>
    <tableColumn id="14" name="APRIL/DATE" dataDxfId="112"/>
    <tableColumn id="15" name="MAY" dataDxfId="111"/>
    <tableColumn id="16" name="MAY/DATE" dataDxfId="110"/>
    <tableColumn id="17" name="JUNE" dataDxfId="109"/>
    <tableColumn id="18" name="JUNE/DATE" dataDxfId="108"/>
    <tableColumn id="19" name="JULY" dataDxfId="107"/>
    <tableColumn id="20" name="JULY/DATE" dataDxfId="106"/>
    <tableColumn id="21" name="AUGUST" dataDxfId="105"/>
    <tableColumn id="22" name="AUG/DATE" dataDxfId="104"/>
    <tableColumn id="23" name="OCTOBER" dataDxfId="103"/>
    <tableColumn id="24" name="OCT/DATE" dataDxfId="102"/>
    <tableColumn id="25" name="NOVEMBER" dataDxfId="101"/>
    <tableColumn id="26" name="NOV/DATE" dataDxfId="100"/>
    <tableColumn id="27" name="DECEMBER" dataDxfId="99"/>
    <tableColumn id="28" name="DEC/DATE" dataDxfId="98"/>
    <tableColumn id="29" name="TOTAL" dataDxfId="97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le9" displayName="Table9" ref="A1:AC25" totalsRowShown="0" headerRowDxfId="96" dataDxfId="94" headerRowBorderDxfId="95" tableBorderDxfId="93" totalsRowBorderDxfId="92">
  <autoFilter ref="A1:AC25"/>
  <sortState ref="A2:AC25">
    <sortCondition ref="A1:A25"/>
  </sortState>
  <tableColumns count="29">
    <tableColumn id="1" name="S.NO" dataDxfId="91"/>
    <tableColumn id="2" name="Customer Name" dataDxfId="90"/>
    <tableColumn id="4" name="PAID" dataDxfId="89"/>
    <tableColumn id="5" name="Package" dataDxfId="88"/>
    <tableColumn id="3" name="Box No" dataDxfId="87"/>
    <tableColumn id="6" name="CAF_ID" dataDxfId="86"/>
    <tableColumn id="7" name="JANUARY" dataDxfId="85"/>
    <tableColumn id="8" name="JAN/DATE" dataDxfId="84"/>
    <tableColumn id="9" name="FEBEUARY" dataDxfId="83"/>
    <tableColumn id="10" name="FEB/DATE" dataDxfId="82"/>
    <tableColumn id="11" name="MARCH" dataDxfId="81"/>
    <tableColumn id="12" name="MARCH/DATE" dataDxfId="80"/>
    <tableColumn id="13" name="APRIL" dataDxfId="79"/>
    <tableColumn id="14" name="APRIL/DATE" dataDxfId="78"/>
    <tableColumn id="15" name="MAY" dataDxfId="77"/>
    <tableColumn id="16" name="MAY/DATE" dataDxfId="76"/>
    <tableColumn id="17" name="JUNE" dataDxfId="75"/>
    <tableColumn id="18" name="JUNE/DATE" dataDxfId="74"/>
    <tableColumn id="19" name="JULY" dataDxfId="73"/>
    <tableColumn id="20" name="JULY/DATE" dataDxfId="72"/>
    <tableColumn id="21" name="AUGUST" dataDxfId="71"/>
    <tableColumn id="22" name="AUG/DATE" dataDxfId="70"/>
    <tableColumn id="23" name="OCTOBER" dataDxfId="69"/>
    <tableColumn id="24" name="OCT/DATE" dataDxfId="68"/>
    <tableColumn id="25" name="NOVEMBER" dataDxfId="67"/>
    <tableColumn id="26" name="NOV/DATE" dataDxfId="66"/>
    <tableColumn id="27" name="DECEMBER" dataDxfId="65"/>
    <tableColumn id="28" name="DEC/DATE" dataDxfId="64"/>
    <tableColumn id="29" name="TOTAL" dataDxfId="63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le11" displayName="Table11" ref="A1:AC32" totalsRowShown="0" headerRowDxfId="62" dataDxfId="60" headerRowBorderDxfId="61" tableBorderDxfId="59" totalsRowBorderDxfId="58">
  <autoFilter ref="A1:AC32"/>
  <tableColumns count="29">
    <tableColumn id="1" name="S.NO" dataDxfId="57"/>
    <tableColumn id="2" name="Customer Name" dataDxfId="56"/>
    <tableColumn id="4" name="PAID" dataDxfId="55"/>
    <tableColumn id="5" name="Package" dataDxfId="54"/>
    <tableColumn id="3" name="Box No" dataDxfId="53"/>
    <tableColumn id="6" name="CAF_ID" dataDxfId="52"/>
    <tableColumn id="7" name="JANUARY" dataDxfId="51"/>
    <tableColumn id="8" name="JAN/DATE" dataDxfId="50"/>
    <tableColumn id="9" name="FEBEUARY" dataDxfId="49"/>
    <tableColumn id="10" name="FEB/DATE" dataDxfId="48"/>
    <tableColumn id="11" name="MARCH" dataDxfId="47"/>
    <tableColumn id="12" name="MARCH/DATE" dataDxfId="46"/>
    <tableColumn id="13" name="APRIL" dataDxfId="45"/>
    <tableColumn id="14" name="APRIL/DATE" dataDxfId="44"/>
    <tableColumn id="15" name="MAY" dataDxfId="43"/>
    <tableColumn id="16" name="MAY/DATE" dataDxfId="42"/>
    <tableColumn id="17" name="JUNE" dataDxfId="41"/>
    <tableColumn id="18" name="JUNE/DATE" dataDxfId="40"/>
    <tableColumn id="19" name="JULY" dataDxfId="39"/>
    <tableColumn id="20" name="JULY/DATE" dataDxfId="38"/>
    <tableColumn id="21" name="AUGUST" dataDxfId="37"/>
    <tableColumn id="22" name="AUG/DATE" dataDxfId="36"/>
    <tableColumn id="23" name="OCTOBER" dataDxfId="35"/>
    <tableColumn id="24" name="OCT/DATE" dataDxfId="34"/>
    <tableColumn id="25" name="NOVEMBER" dataDxfId="33"/>
    <tableColumn id="26" name="NOV/DATE" dataDxfId="32"/>
    <tableColumn id="27" name="DECEMBER" dataDxfId="31"/>
    <tableColumn id="28" name="DEC/DATE" dataDxfId="30"/>
    <tableColumn id="29" name="TOTAL" dataDxfId="29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le1" displayName="Table1" ref="A1:AC45" totalsRowShown="0">
  <autoFilter ref="A1:AC45"/>
  <sortState ref="A2:AC45">
    <sortCondition ref="A1:A45"/>
  </sortState>
  <tableColumns count="29">
    <tableColumn id="1" name="S.NO"/>
    <tableColumn id="2" name="Customer Name"/>
    <tableColumn id="3" name="PAID"/>
    <tableColumn id="29" name="Package"/>
    <tableColumn id="4" name="Box No" dataDxfId="28"/>
    <tableColumn id="5" name="CAF_ID" dataDxfId="27"/>
    <tableColumn id="6" name="JANUARY"/>
    <tableColumn id="7" name="JAN/DATE"/>
    <tableColumn id="8" name="FEBEUARY"/>
    <tableColumn id="9" name="FEB/DATE"/>
    <tableColumn id="10" name="MARCH"/>
    <tableColumn id="11" name="MARCH/DATE"/>
    <tableColumn id="12" name="APRIL"/>
    <tableColumn id="13" name="APRIL/DATE"/>
    <tableColumn id="14" name="MAY"/>
    <tableColumn id="15" name="MAY/DATE"/>
    <tableColumn id="16" name="JUNE"/>
    <tableColumn id="17" name="JUNE/DATE"/>
    <tableColumn id="18" name="JULY"/>
    <tableColumn id="19" name="JULY/DATE"/>
    <tableColumn id="20" name="AUGUST"/>
    <tableColumn id="21" name="AUG/DATE"/>
    <tableColumn id="22" name="OCTOBER"/>
    <tableColumn id="23" name="OCT/DATE"/>
    <tableColumn id="24" name="NOVEMBER"/>
    <tableColumn id="25" name="NOV/DATE"/>
    <tableColumn id="26" name="DECEMBER"/>
    <tableColumn id="27" name="DEC/DATE"/>
    <tableColumn id="28" name="TOT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35" displayName="Table135" ref="A1:AC33" totalsRowShown="0">
  <autoFilter ref="A1:AC33"/>
  <sortState ref="A2:AC33">
    <sortCondition ref="A1:A33"/>
  </sortState>
  <tableColumns count="29">
    <tableColumn id="1" name="S.NO"/>
    <tableColumn id="2" name="Customer Name" dataDxfId="26"/>
    <tableColumn id="3" name="PAID" dataDxfId="25"/>
    <tableColumn id="29" name="Package" dataDxfId="24"/>
    <tableColumn id="4" name="Box No" dataDxfId="23"/>
    <tableColumn id="5" name="CAF_ID" dataDxfId="22"/>
    <tableColumn id="6" name="JANUARY" dataDxfId="21"/>
    <tableColumn id="7" name="JAN/DATE" dataDxfId="20"/>
    <tableColumn id="8" name="FEBEUARY" dataDxfId="19"/>
    <tableColumn id="9" name="FEB/DATE"/>
    <tableColumn id="10" name="MARCH" dataDxfId="18"/>
    <tableColumn id="11" name="MARCH/DATE"/>
    <tableColumn id="12" name="APRIL" dataDxfId="17"/>
    <tableColumn id="13" name="APRIL/DATE"/>
    <tableColumn id="14" name="MAY"/>
    <tableColumn id="15" name="MAY/DATE"/>
    <tableColumn id="16" name="JUNE"/>
    <tableColumn id="17" name="JUNE/DATE"/>
    <tableColumn id="18" name="JULY"/>
    <tableColumn id="19" name="JULY/DATE"/>
    <tableColumn id="20" name="AUGUST"/>
    <tableColumn id="21" name="AUG/DATE"/>
    <tableColumn id="22" name="OCTOBER"/>
    <tableColumn id="23" name="OCT/DATE"/>
    <tableColumn id="24" name="NOVEMBER"/>
    <tableColumn id="25" name="NOV/DATE"/>
    <tableColumn id="26" name="DECEMBER"/>
    <tableColumn id="27" name="DEC/DATE"/>
    <tableColumn id="28" name="TOT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79" displayName="Table79" ref="B41:Q72" totalsRowShown="0" headerRowDxfId="16">
  <autoFilter ref="B41:Q72"/>
  <tableColumns count="16">
    <tableColumn id="1" name="JAN DATE" dataDxfId="15" dataCellStyle="Note"/>
    <tableColumn id="2" name="JANUARY" dataDxfId="14">
      <calculatedColumnFormula>SUMIFS(Table135[JANUARY],Table135[JAN/DATE],"="&amp;Table79[[#This Row],[JAN DATE]],Table135[JAN/DATE],"="&amp;Table79[[#This Row],[JAN DATE]])</calculatedColumnFormula>
    </tableColumn>
    <tableColumn id="15" name="FEB DATE" dataDxfId="13" dataCellStyle="Note"/>
    <tableColumn id="3" name="FEBUARY" dataDxfId="12">
      <calculatedColumnFormula>SUMIFS(Table135[FEBEUARY],Table135[FEB/DATE],"="&amp;Table79[[#This Row],[FEB DATE]],Table135[FEB/DATE],"="&amp;Table79[[#This Row],[FEB DATE]])</calculatedColumnFormula>
    </tableColumn>
    <tableColumn id="16" name="MAR DATE" dataDxfId="11" dataCellStyle="Note"/>
    <tableColumn id="4" name="MARCH" dataDxfId="10">
      <calculatedColumnFormula>SUMIFS(Table135[MARCH],Table135[MARCH/DATE],"="&amp;Table79[[#This Row],[MAR DATE]],Table135[MARCH/DATE],"="&amp;Table79[[#This Row],[MAR DATE]])</calculatedColumnFormula>
    </tableColumn>
    <tableColumn id="14" name="APRIL DATE" dataDxfId="9" dataCellStyle="Note"/>
    <tableColumn id="5" name="APRIL" dataDxfId="8">
      <calculatedColumnFormula>SUMIFS(Table135[APRIL],Table135[APRIL/DATE],"="&amp;Table79[[#This Row],[APRIL DATE]],Table135[APRIL/DATE],"="&amp;Table79[[#This Row],[APRIL DATE]])</calculatedColumnFormula>
    </tableColumn>
    <tableColumn id="6" name="MAY"/>
    <tableColumn id="7" name="JUNE"/>
    <tableColumn id="8" name="JULY"/>
    <tableColumn id="9" name="AUGUST"/>
    <tableColumn id="10" name="SEPTEMBER"/>
    <tableColumn id="11" name="OCTOBER"/>
    <tableColumn id="12" name="NOVEMBER"/>
    <tableColumn id="13" name="DECEMBER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id="9" name="Table13" displayName="Table13" ref="A1:AC10" totalsRowShown="0">
  <autoFilter ref="A1:AC10"/>
  <tableColumns count="29">
    <tableColumn id="1" name="S.NO"/>
    <tableColumn id="2" name="Customer Name"/>
    <tableColumn id="3" name="PAID"/>
    <tableColumn id="29" name="Package"/>
    <tableColumn id="4" name="Box No" dataDxfId="7"/>
    <tableColumn id="5" name="CAF_ID"/>
    <tableColumn id="6" name="JANUARY"/>
    <tableColumn id="7" name="JAN/DATE"/>
    <tableColumn id="8" name="FEBEUARY"/>
    <tableColumn id="9" name="FEB/DATE"/>
    <tableColumn id="10" name="MARCH"/>
    <tableColumn id="11" name="MARCH/DATE"/>
    <tableColumn id="12" name="APRIL"/>
    <tableColumn id="13" name="APRIL/DATE"/>
    <tableColumn id="14" name="MAY"/>
    <tableColumn id="15" name="MAY/DATE"/>
    <tableColumn id="16" name="JUNE"/>
    <tableColumn id="17" name="JUNE/DATE"/>
    <tableColumn id="18" name="JULY"/>
    <tableColumn id="19" name="JULY/DATE"/>
    <tableColumn id="20" name="AUGUST"/>
    <tableColumn id="21" name="AUG/DATE"/>
    <tableColumn id="22" name="OCTOBER"/>
    <tableColumn id="23" name="OCT/DATE"/>
    <tableColumn id="24" name="NOVEMBER"/>
    <tableColumn id="25" name="NOV/DATE"/>
    <tableColumn id="26" name="DECEMBER"/>
    <tableColumn id="27" name="DEC/DATE"/>
    <tableColumn id="28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opLeftCell="A75" zoomScale="115" zoomScaleNormal="115" workbookViewId="0">
      <selection activeCell="F87" sqref="F87"/>
    </sheetView>
  </sheetViews>
  <sheetFormatPr defaultRowHeight="14.4" x14ac:dyDescent="0.3"/>
  <cols>
    <col min="1" max="1" width="8.88671875" style="53" customWidth="1"/>
    <col min="2" max="2" width="25" style="53" customWidth="1"/>
    <col min="3" max="3" width="7.6640625" style="53" customWidth="1"/>
    <col min="4" max="4" width="13.6640625" style="53" customWidth="1"/>
    <col min="5" max="5" width="24.88671875" style="53" customWidth="1"/>
    <col min="6" max="6" width="14.44140625" style="53" customWidth="1"/>
    <col min="7" max="9" width="8.88671875" style="53" customWidth="1"/>
    <col min="10" max="16384" width="8.88671875" style="53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 t="s">
        <v>29</v>
      </c>
      <c r="C2" s="53" t="s">
        <v>1068</v>
      </c>
      <c r="D2" s="1"/>
      <c r="E2" s="1" t="s">
        <v>30</v>
      </c>
      <c r="F2" s="1" t="s">
        <v>31</v>
      </c>
      <c r="G2" s="3"/>
      <c r="H2" s="2"/>
    </row>
    <row r="3" spans="1:29" x14ac:dyDescent="0.3">
      <c r="A3">
        <v>2</v>
      </c>
      <c r="B3" t="s">
        <v>32</v>
      </c>
      <c r="C3" s="53" t="s">
        <v>1068</v>
      </c>
      <c r="D3" s="1"/>
      <c r="E3" s="1" t="s">
        <v>33</v>
      </c>
      <c r="F3" s="1" t="s">
        <v>34</v>
      </c>
      <c r="G3" s="3"/>
      <c r="H3" s="2"/>
    </row>
    <row r="4" spans="1:29" x14ac:dyDescent="0.3">
      <c r="A4">
        <v>3</v>
      </c>
      <c r="B4" t="s">
        <v>35</v>
      </c>
      <c r="C4" s="53" t="s">
        <v>1068</v>
      </c>
      <c r="D4" s="1"/>
      <c r="E4" s="1" t="s">
        <v>36</v>
      </c>
      <c r="F4" s="1" t="s">
        <v>37</v>
      </c>
      <c r="G4" s="3"/>
      <c r="H4" s="2"/>
    </row>
    <row r="5" spans="1:29" x14ac:dyDescent="0.3">
      <c r="A5">
        <v>4</v>
      </c>
      <c r="B5" t="s">
        <v>38</v>
      </c>
      <c r="C5" s="53" t="s">
        <v>1068</v>
      </c>
      <c r="D5" s="1"/>
      <c r="E5" s="1" t="s">
        <v>39</v>
      </c>
      <c r="F5" s="1" t="s">
        <v>40</v>
      </c>
      <c r="G5" s="3"/>
      <c r="H5" s="2"/>
    </row>
    <row r="6" spans="1:29" x14ac:dyDescent="0.3">
      <c r="A6">
        <v>5</v>
      </c>
      <c r="B6" t="s">
        <v>41</v>
      </c>
      <c r="C6" s="53" t="s">
        <v>1068</v>
      </c>
      <c r="D6" s="1"/>
      <c r="E6" s="1" t="s">
        <v>42</v>
      </c>
      <c r="F6" s="1" t="s">
        <v>43</v>
      </c>
      <c r="G6" s="3"/>
      <c r="H6" s="2"/>
    </row>
    <row r="7" spans="1:29" x14ac:dyDescent="0.3">
      <c r="A7">
        <v>6</v>
      </c>
      <c r="B7" t="s">
        <v>44</v>
      </c>
      <c r="C7" s="53" t="s">
        <v>1068</v>
      </c>
      <c r="D7" s="1"/>
      <c r="E7" s="1" t="s">
        <v>45</v>
      </c>
      <c r="F7" s="1" t="s">
        <v>46</v>
      </c>
      <c r="G7" s="3"/>
      <c r="H7" s="2"/>
    </row>
    <row r="8" spans="1:29" x14ac:dyDescent="0.3">
      <c r="A8">
        <v>7</v>
      </c>
      <c r="B8" t="s">
        <v>47</v>
      </c>
      <c r="D8" s="1"/>
      <c r="E8" s="1" t="s">
        <v>48</v>
      </c>
      <c r="F8" s="1" t="s">
        <v>49</v>
      </c>
      <c r="G8" s="3"/>
      <c r="H8" s="2"/>
    </row>
    <row r="9" spans="1:29" x14ac:dyDescent="0.3">
      <c r="A9">
        <v>8</v>
      </c>
      <c r="B9" t="s">
        <v>50</v>
      </c>
      <c r="D9" s="1"/>
      <c r="E9" s="1" t="s">
        <v>51</v>
      </c>
      <c r="F9" s="1" t="s">
        <v>52</v>
      </c>
      <c r="G9" s="3"/>
      <c r="H9" s="2"/>
    </row>
    <row r="10" spans="1:29" x14ac:dyDescent="0.3">
      <c r="A10">
        <v>9</v>
      </c>
      <c r="B10" t="s">
        <v>53</v>
      </c>
      <c r="D10" s="1"/>
      <c r="E10" s="1" t="s">
        <v>54</v>
      </c>
      <c r="F10" s="1" t="s">
        <v>55</v>
      </c>
      <c r="G10" s="3"/>
      <c r="H10" s="2"/>
    </row>
    <row r="11" spans="1:29" x14ac:dyDescent="0.3">
      <c r="A11">
        <v>10</v>
      </c>
      <c r="B11" t="s">
        <v>56</v>
      </c>
      <c r="D11" s="1"/>
      <c r="E11" s="1" t="s">
        <v>57</v>
      </c>
      <c r="F11" s="1" t="s">
        <v>58</v>
      </c>
      <c r="G11" s="3"/>
      <c r="H11" s="2"/>
    </row>
    <row r="12" spans="1:29" x14ac:dyDescent="0.3">
      <c r="A12">
        <v>11</v>
      </c>
      <c r="B12" t="s">
        <v>59</v>
      </c>
      <c r="D12" s="1"/>
      <c r="E12" s="1" t="s">
        <v>60</v>
      </c>
      <c r="F12" s="1" t="s">
        <v>61</v>
      </c>
      <c r="G12" s="3"/>
      <c r="H12" s="2"/>
    </row>
    <row r="13" spans="1:29" x14ac:dyDescent="0.3">
      <c r="A13">
        <v>12</v>
      </c>
      <c r="B13" t="s">
        <v>62</v>
      </c>
      <c r="C13" s="53" t="s">
        <v>1068</v>
      </c>
      <c r="D13" s="1"/>
      <c r="E13" s="1" t="s">
        <v>63</v>
      </c>
      <c r="F13" s="1" t="s">
        <v>64</v>
      </c>
      <c r="G13" s="3"/>
      <c r="H13" s="2"/>
    </row>
    <row r="14" spans="1:29" x14ac:dyDescent="0.3">
      <c r="A14">
        <v>13</v>
      </c>
      <c r="B14" t="s">
        <v>65</v>
      </c>
      <c r="D14" s="1"/>
      <c r="E14" s="1" t="s">
        <v>66</v>
      </c>
      <c r="F14" s="1" t="s">
        <v>67</v>
      </c>
      <c r="G14" s="3"/>
      <c r="H14" s="2"/>
    </row>
    <row r="15" spans="1:29" x14ac:dyDescent="0.3">
      <c r="A15">
        <v>14</v>
      </c>
      <c r="B15" t="s">
        <v>68</v>
      </c>
      <c r="C15" s="53" t="s">
        <v>1068</v>
      </c>
      <c r="D15" s="1"/>
      <c r="E15" s="1" t="s">
        <v>69</v>
      </c>
      <c r="F15" s="1" t="s">
        <v>70</v>
      </c>
      <c r="G15" s="3"/>
      <c r="H15" s="2"/>
    </row>
    <row r="16" spans="1:29" x14ac:dyDescent="0.3">
      <c r="A16">
        <v>15</v>
      </c>
      <c r="B16" t="s">
        <v>71</v>
      </c>
      <c r="C16" s="53" t="s">
        <v>1068</v>
      </c>
      <c r="D16" s="1"/>
      <c r="E16" s="1" t="s">
        <v>72</v>
      </c>
      <c r="F16" s="1" t="s">
        <v>73</v>
      </c>
      <c r="G16" s="3"/>
      <c r="H16" s="2"/>
    </row>
    <row r="17" spans="1:8" x14ac:dyDescent="0.3">
      <c r="A17">
        <v>16</v>
      </c>
      <c r="B17" t="s">
        <v>59</v>
      </c>
      <c r="D17" s="1"/>
      <c r="E17" s="1" t="s">
        <v>74</v>
      </c>
      <c r="F17" s="1" t="s">
        <v>75</v>
      </c>
      <c r="G17" s="3"/>
      <c r="H17" s="2"/>
    </row>
    <row r="18" spans="1:8" x14ac:dyDescent="0.3">
      <c r="A18">
        <v>17</v>
      </c>
      <c r="B18" t="s">
        <v>76</v>
      </c>
      <c r="C18" s="53" t="s">
        <v>1068</v>
      </c>
      <c r="D18" s="1"/>
      <c r="E18" s="1" t="s">
        <v>77</v>
      </c>
      <c r="F18" s="1" t="s">
        <v>78</v>
      </c>
      <c r="G18" s="3"/>
      <c r="H18" s="2"/>
    </row>
    <row r="19" spans="1:8" x14ac:dyDescent="0.3">
      <c r="A19">
        <v>18</v>
      </c>
      <c r="B19" t="s">
        <v>79</v>
      </c>
      <c r="D19" s="1"/>
      <c r="E19" s="1" t="s">
        <v>80</v>
      </c>
      <c r="F19" s="1" t="s">
        <v>81</v>
      </c>
      <c r="G19" s="3"/>
      <c r="H19" s="2"/>
    </row>
    <row r="20" spans="1:8" x14ac:dyDescent="0.3">
      <c r="A20">
        <v>19</v>
      </c>
      <c r="B20" t="s">
        <v>82</v>
      </c>
      <c r="C20" s="53" t="s">
        <v>1068</v>
      </c>
      <c r="D20" s="1"/>
      <c r="E20" s="1" t="s">
        <v>83</v>
      </c>
      <c r="F20" s="1" t="s">
        <v>84</v>
      </c>
      <c r="G20" s="3"/>
      <c r="H20" s="2"/>
    </row>
    <row r="21" spans="1:8" x14ac:dyDescent="0.3">
      <c r="A21">
        <v>20</v>
      </c>
      <c r="B21" t="s">
        <v>85</v>
      </c>
      <c r="D21" s="1"/>
      <c r="E21" s="1" t="s">
        <v>86</v>
      </c>
      <c r="F21" s="1" t="s">
        <v>87</v>
      </c>
      <c r="G21" s="3"/>
      <c r="H21" s="2"/>
    </row>
    <row r="22" spans="1:8" x14ac:dyDescent="0.3">
      <c r="A22">
        <v>21</v>
      </c>
      <c r="B22" t="s">
        <v>88</v>
      </c>
      <c r="D22" s="1"/>
      <c r="E22" s="1" t="s">
        <v>89</v>
      </c>
      <c r="F22" s="1" t="s">
        <v>90</v>
      </c>
      <c r="G22" s="3"/>
      <c r="H22" s="2"/>
    </row>
    <row r="23" spans="1:8" x14ac:dyDescent="0.3">
      <c r="A23">
        <v>22</v>
      </c>
      <c r="B23" t="s">
        <v>91</v>
      </c>
      <c r="D23" s="1"/>
      <c r="E23" s="1" t="s">
        <v>92</v>
      </c>
      <c r="F23" s="1" t="s">
        <v>93</v>
      </c>
      <c r="G23" s="3"/>
      <c r="H23" s="2"/>
    </row>
    <row r="24" spans="1:8" x14ac:dyDescent="0.3">
      <c r="A24">
        <v>23</v>
      </c>
      <c r="B24" t="s">
        <v>94</v>
      </c>
      <c r="D24" s="1"/>
      <c r="E24" s="1" t="s">
        <v>95</v>
      </c>
      <c r="F24" s="1" t="s">
        <v>96</v>
      </c>
      <c r="G24" s="3"/>
      <c r="H24" s="2"/>
    </row>
    <row r="25" spans="1:8" x14ac:dyDescent="0.3">
      <c r="A25">
        <v>24</v>
      </c>
      <c r="B25" t="s">
        <v>97</v>
      </c>
      <c r="D25" s="1"/>
      <c r="E25" s="1" t="s">
        <v>98</v>
      </c>
      <c r="F25" s="1" t="s">
        <v>99</v>
      </c>
      <c r="G25" s="3"/>
      <c r="H25" s="2"/>
    </row>
    <row r="26" spans="1:8" x14ac:dyDescent="0.3">
      <c r="A26">
        <v>25</v>
      </c>
      <c r="B26" t="s">
        <v>100</v>
      </c>
      <c r="D26" s="1"/>
      <c r="E26" s="1" t="s">
        <v>101</v>
      </c>
      <c r="F26" s="1" t="s">
        <v>102</v>
      </c>
      <c r="G26" s="3"/>
      <c r="H26" s="2"/>
    </row>
    <row r="27" spans="1:8" x14ac:dyDescent="0.3">
      <c r="A27">
        <v>26</v>
      </c>
      <c r="B27" t="s">
        <v>103</v>
      </c>
      <c r="C27" s="53" t="s">
        <v>1068</v>
      </c>
      <c r="D27" s="1"/>
      <c r="E27" s="1" t="s">
        <v>104</v>
      </c>
      <c r="F27" s="1" t="s">
        <v>105</v>
      </c>
      <c r="G27" s="3"/>
      <c r="H27" s="2"/>
    </row>
    <row r="28" spans="1:8" x14ac:dyDescent="0.3">
      <c r="A28">
        <v>27</v>
      </c>
      <c r="B28" t="s">
        <v>106</v>
      </c>
      <c r="C28" s="53" t="s">
        <v>1068</v>
      </c>
      <c r="D28" s="1"/>
      <c r="E28" s="1" t="s">
        <v>107</v>
      </c>
      <c r="F28" s="1" t="s">
        <v>108</v>
      </c>
      <c r="G28" s="3"/>
      <c r="H28" s="2"/>
    </row>
    <row r="29" spans="1:8" x14ac:dyDescent="0.3">
      <c r="A29">
        <v>28</v>
      </c>
      <c r="B29" t="s">
        <v>109</v>
      </c>
      <c r="C29" s="53" t="s">
        <v>1068</v>
      </c>
      <c r="D29" s="1"/>
      <c r="E29" s="1" t="s">
        <v>110</v>
      </c>
      <c r="F29" s="1" t="s">
        <v>111</v>
      </c>
      <c r="G29" s="3"/>
      <c r="H29" s="2"/>
    </row>
    <row r="30" spans="1:8" x14ac:dyDescent="0.3">
      <c r="A30">
        <v>29</v>
      </c>
      <c r="B30" t="s">
        <v>112</v>
      </c>
      <c r="D30" s="1"/>
      <c r="E30" s="1" t="s">
        <v>113</v>
      </c>
      <c r="F30" s="1" t="s">
        <v>114</v>
      </c>
      <c r="G30" s="3"/>
      <c r="H30" s="2"/>
    </row>
    <row r="31" spans="1:8" x14ac:dyDescent="0.3">
      <c r="A31">
        <v>30</v>
      </c>
      <c r="B31" t="s">
        <v>62</v>
      </c>
      <c r="C31" s="53" t="s">
        <v>1068</v>
      </c>
      <c r="D31" s="1"/>
      <c r="E31" s="1" t="s">
        <v>115</v>
      </c>
      <c r="F31" s="1" t="s">
        <v>116</v>
      </c>
      <c r="G31" s="3"/>
      <c r="H31" s="2"/>
    </row>
    <row r="32" spans="1:8" x14ac:dyDescent="0.3">
      <c r="A32">
        <v>31</v>
      </c>
      <c r="B32" t="s">
        <v>117</v>
      </c>
      <c r="D32" s="1"/>
      <c r="E32" s="1" t="s">
        <v>118</v>
      </c>
      <c r="F32" s="1" t="s">
        <v>119</v>
      </c>
      <c r="G32" s="3"/>
      <c r="H32" s="2"/>
    </row>
    <row r="33" spans="1:8" x14ac:dyDescent="0.3">
      <c r="A33">
        <v>32</v>
      </c>
      <c r="B33" t="s">
        <v>120</v>
      </c>
      <c r="C33" s="53" t="s">
        <v>1068</v>
      </c>
      <c r="E33" s="1" t="s">
        <v>121</v>
      </c>
      <c r="F33" s="1" t="s">
        <v>122</v>
      </c>
      <c r="G33" s="3"/>
      <c r="H33" s="2"/>
    </row>
    <row r="34" spans="1:8" x14ac:dyDescent="0.3">
      <c r="A34">
        <v>33</v>
      </c>
      <c r="B34" t="s">
        <v>123</v>
      </c>
      <c r="C34" s="53" t="s">
        <v>1068</v>
      </c>
      <c r="E34" s="1" t="s">
        <v>124</v>
      </c>
      <c r="F34" s="1" t="s">
        <v>125</v>
      </c>
      <c r="G34" s="3"/>
      <c r="H34" s="2"/>
    </row>
    <row r="35" spans="1:8" x14ac:dyDescent="0.3">
      <c r="A35">
        <v>34</v>
      </c>
      <c r="B35" t="s">
        <v>126</v>
      </c>
      <c r="E35" s="1" t="s">
        <v>124</v>
      </c>
      <c r="F35" s="1" t="s">
        <v>125</v>
      </c>
      <c r="G35" s="3"/>
      <c r="H35" s="2"/>
    </row>
    <row r="36" spans="1:8" x14ac:dyDescent="0.3">
      <c r="A36">
        <v>35</v>
      </c>
      <c r="B36" t="s">
        <v>126</v>
      </c>
      <c r="E36" s="1" t="s">
        <v>127</v>
      </c>
      <c r="F36" s="1" t="s">
        <v>128</v>
      </c>
      <c r="G36" s="3"/>
      <c r="H36" s="2"/>
    </row>
    <row r="37" spans="1:8" x14ac:dyDescent="0.3">
      <c r="A37">
        <v>36</v>
      </c>
      <c r="B37" t="s">
        <v>129</v>
      </c>
      <c r="E37" s="1" t="s">
        <v>130</v>
      </c>
      <c r="F37" s="1" t="s">
        <v>131</v>
      </c>
      <c r="G37" s="3"/>
      <c r="H37" s="2"/>
    </row>
    <row r="38" spans="1:8" x14ac:dyDescent="0.3">
      <c r="A38">
        <v>37</v>
      </c>
      <c r="B38" t="s">
        <v>132</v>
      </c>
      <c r="E38" s="1" t="s">
        <v>133</v>
      </c>
      <c r="F38" s="1" t="s">
        <v>134</v>
      </c>
      <c r="G38" s="3"/>
      <c r="H38" s="2"/>
    </row>
    <row r="39" spans="1:8" x14ac:dyDescent="0.3">
      <c r="A39">
        <v>38</v>
      </c>
      <c r="B39" t="s">
        <v>135</v>
      </c>
      <c r="E39" s="1" t="s">
        <v>136</v>
      </c>
      <c r="F39" s="1" t="s">
        <v>137</v>
      </c>
      <c r="G39" s="3"/>
      <c r="H39" s="2"/>
    </row>
    <row r="40" spans="1:8" x14ac:dyDescent="0.3">
      <c r="A40">
        <v>39</v>
      </c>
      <c r="B40" t="s">
        <v>138</v>
      </c>
      <c r="C40" s="53" t="s">
        <v>1068</v>
      </c>
      <c r="E40" s="1" t="s">
        <v>139</v>
      </c>
      <c r="F40" s="1" t="s">
        <v>140</v>
      </c>
      <c r="G40" s="3"/>
      <c r="H40" s="2"/>
    </row>
    <row r="41" spans="1:8" x14ac:dyDescent="0.3">
      <c r="A41">
        <v>40</v>
      </c>
      <c r="B41" t="s">
        <v>141</v>
      </c>
      <c r="C41" s="53" t="s">
        <v>1068</v>
      </c>
      <c r="E41" s="1" t="s">
        <v>142</v>
      </c>
      <c r="F41" s="1" t="s">
        <v>143</v>
      </c>
      <c r="G41" s="3"/>
      <c r="H41" s="2"/>
    </row>
    <row r="42" spans="1:8" x14ac:dyDescent="0.3">
      <c r="A42">
        <v>41</v>
      </c>
      <c r="B42" t="s">
        <v>141</v>
      </c>
      <c r="E42" s="1" t="s">
        <v>144</v>
      </c>
      <c r="F42" s="1" t="s">
        <v>145</v>
      </c>
      <c r="G42" s="3"/>
      <c r="H42" s="2"/>
    </row>
    <row r="43" spans="1:8" x14ac:dyDescent="0.3">
      <c r="A43">
        <v>42</v>
      </c>
      <c r="B43" t="s">
        <v>146</v>
      </c>
      <c r="E43" s="1" t="s">
        <v>147</v>
      </c>
      <c r="F43" s="1" t="s">
        <v>148</v>
      </c>
      <c r="G43" s="3"/>
      <c r="H43" s="2"/>
    </row>
    <row r="44" spans="1:8" x14ac:dyDescent="0.3">
      <c r="A44">
        <v>43</v>
      </c>
      <c r="B44" t="s">
        <v>149</v>
      </c>
      <c r="E44" s="1" t="s">
        <v>150</v>
      </c>
      <c r="F44" s="1" t="s">
        <v>151</v>
      </c>
      <c r="G44" s="3"/>
      <c r="H44" s="2"/>
    </row>
    <row r="45" spans="1:8" x14ac:dyDescent="0.3">
      <c r="A45">
        <v>44</v>
      </c>
      <c r="B45" t="s">
        <v>152</v>
      </c>
      <c r="E45" s="1" t="s">
        <v>153</v>
      </c>
      <c r="F45" s="1" t="s">
        <v>154</v>
      </c>
      <c r="G45" s="3"/>
      <c r="H45" s="2"/>
    </row>
    <row r="46" spans="1:8" x14ac:dyDescent="0.3">
      <c r="A46">
        <v>45</v>
      </c>
      <c r="B46" t="s">
        <v>155</v>
      </c>
      <c r="E46" s="1" t="s">
        <v>156</v>
      </c>
      <c r="F46" s="1" t="s">
        <v>157</v>
      </c>
      <c r="G46" s="3"/>
      <c r="H46" s="2"/>
    </row>
    <row r="47" spans="1:8" x14ac:dyDescent="0.3">
      <c r="A47">
        <v>46</v>
      </c>
      <c r="B47" t="s">
        <v>158</v>
      </c>
      <c r="E47" s="1" t="s">
        <v>159</v>
      </c>
      <c r="F47" s="1" t="s">
        <v>160</v>
      </c>
      <c r="G47" s="3"/>
      <c r="H47" s="2"/>
    </row>
    <row r="48" spans="1:8" x14ac:dyDescent="0.3">
      <c r="A48">
        <v>47</v>
      </c>
      <c r="B48" t="s">
        <v>161</v>
      </c>
      <c r="E48" s="1" t="s">
        <v>162</v>
      </c>
      <c r="F48" s="1" t="s">
        <v>163</v>
      </c>
      <c r="G48" s="3"/>
      <c r="H48" s="2"/>
    </row>
    <row r="49" spans="1:8" x14ac:dyDescent="0.3">
      <c r="A49">
        <v>48</v>
      </c>
      <c r="B49" t="s">
        <v>106</v>
      </c>
      <c r="C49" s="53" t="s">
        <v>1068</v>
      </c>
      <c r="E49" s="1" t="s">
        <v>164</v>
      </c>
      <c r="F49" s="1" t="s">
        <v>165</v>
      </c>
      <c r="G49" s="3"/>
      <c r="H49" s="2"/>
    </row>
    <row r="50" spans="1:8" x14ac:dyDescent="0.3">
      <c r="A50">
        <v>49</v>
      </c>
      <c r="B50" t="s">
        <v>166</v>
      </c>
      <c r="C50" s="53" t="s">
        <v>1068</v>
      </c>
      <c r="E50" s="1" t="s">
        <v>167</v>
      </c>
      <c r="F50" s="1" t="s">
        <v>168</v>
      </c>
      <c r="G50" s="3"/>
      <c r="H50" s="2"/>
    </row>
    <row r="51" spans="1:8" x14ac:dyDescent="0.3">
      <c r="A51">
        <v>50</v>
      </c>
      <c r="B51" t="s">
        <v>169</v>
      </c>
      <c r="C51" s="53" t="s">
        <v>1068</v>
      </c>
      <c r="E51" s="1" t="s">
        <v>170</v>
      </c>
      <c r="F51" s="1" t="s">
        <v>171</v>
      </c>
      <c r="G51" s="3"/>
      <c r="H51" s="2"/>
    </row>
    <row r="52" spans="1:8" x14ac:dyDescent="0.3">
      <c r="A52">
        <v>51</v>
      </c>
      <c r="B52" t="s">
        <v>172</v>
      </c>
      <c r="C52" s="53" t="s">
        <v>1068</v>
      </c>
      <c r="E52" s="1" t="s">
        <v>173</v>
      </c>
      <c r="F52" s="1" t="s">
        <v>174</v>
      </c>
      <c r="G52" s="3"/>
      <c r="H52" s="2"/>
    </row>
    <row r="53" spans="1:8" x14ac:dyDescent="0.3">
      <c r="A53">
        <v>52</v>
      </c>
      <c r="B53" t="s">
        <v>175</v>
      </c>
      <c r="C53" s="53" t="s">
        <v>1068</v>
      </c>
      <c r="E53" s="1" t="s">
        <v>176</v>
      </c>
      <c r="F53" s="1" t="s">
        <v>177</v>
      </c>
      <c r="G53" s="3"/>
      <c r="H53" s="2"/>
    </row>
    <row r="54" spans="1:8" x14ac:dyDescent="0.3">
      <c r="A54">
        <v>53</v>
      </c>
      <c r="B54" t="s">
        <v>178</v>
      </c>
      <c r="C54" s="53" t="s">
        <v>1068</v>
      </c>
      <c r="E54" s="1" t="s">
        <v>179</v>
      </c>
      <c r="F54" s="1" t="s">
        <v>180</v>
      </c>
      <c r="G54" s="3"/>
      <c r="H54" s="2"/>
    </row>
    <row r="55" spans="1:8" x14ac:dyDescent="0.3">
      <c r="A55">
        <v>54</v>
      </c>
      <c r="B55" t="s">
        <v>181</v>
      </c>
      <c r="C55" s="53" t="s">
        <v>1068</v>
      </c>
      <c r="E55" s="1" t="s">
        <v>182</v>
      </c>
      <c r="F55" s="1" t="s">
        <v>183</v>
      </c>
      <c r="G55" s="3"/>
      <c r="H55" s="2"/>
    </row>
    <row r="56" spans="1:8" x14ac:dyDescent="0.3">
      <c r="A56">
        <v>55</v>
      </c>
      <c r="B56" t="s">
        <v>184</v>
      </c>
      <c r="C56" s="53" t="s">
        <v>1068</v>
      </c>
      <c r="E56" s="1" t="s">
        <v>185</v>
      </c>
      <c r="F56" s="1" t="s">
        <v>186</v>
      </c>
      <c r="G56" s="3"/>
      <c r="H56" s="2"/>
    </row>
    <row r="57" spans="1:8" x14ac:dyDescent="0.3">
      <c r="A57">
        <v>56</v>
      </c>
      <c r="B57" t="s">
        <v>187</v>
      </c>
      <c r="E57" s="1" t="s">
        <v>188</v>
      </c>
      <c r="F57" s="1" t="s">
        <v>189</v>
      </c>
      <c r="G57" s="3"/>
      <c r="H57" s="2"/>
    </row>
    <row r="58" spans="1:8" x14ac:dyDescent="0.3">
      <c r="A58">
        <v>57</v>
      </c>
      <c r="B58" t="s">
        <v>190</v>
      </c>
      <c r="E58" s="1" t="s">
        <v>191</v>
      </c>
      <c r="F58" s="1" t="s">
        <v>192</v>
      </c>
      <c r="G58" s="3"/>
      <c r="H58" s="2"/>
    </row>
    <row r="59" spans="1:8" x14ac:dyDescent="0.3">
      <c r="A59">
        <v>58</v>
      </c>
      <c r="B59" t="s">
        <v>120</v>
      </c>
      <c r="C59" s="53" t="s">
        <v>1068</v>
      </c>
      <c r="E59" s="1" t="s">
        <v>193</v>
      </c>
      <c r="F59" s="1" t="s">
        <v>194</v>
      </c>
      <c r="G59" s="3"/>
      <c r="H59" s="2"/>
    </row>
    <row r="60" spans="1:8" x14ac:dyDescent="0.3">
      <c r="A60">
        <v>59</v>
      </c>
      <c r="B60" t="s">
        <v>195</v>
      </c>
      <c r="E60" s="1" t="s">
        <v>196</v>
      </c>
      <c r="F60" s="1" t="s">
        <v>197</v>
      </c>
      <c r="G60" s="3"/>
      <c r="H60" s="2"/>
    </row>
    <row r="61" spans="1:8" x14ac:dyDescent="0.3">
      <c r="A61">
        <v>60</v>
      </c>
      <c r="B61" t="s">
        <v>198</v>
      </c>
      <c r="E61" s="1" t="s">
        <v>199</v>
      </c>
      <c r="F61" s="1" t="s">
        <v>200</v>
      </c>
      <c r="G61" s="3"/>
      <c r="H61" s="2"/>
    </row>
    <row r="62" spans="1:8" x14ac:dyDescent="0.3">
      <c r="A62">
        <v>61</v>
      </c>
      <c r="B62" t="s">
        <v>59</v>
      </c>
      <c r="E62" s="1" t="s">
        <v>201</v>
      </c>
      <c r="F62" s="1" t="s">
        <v>202</v>
      </c>
      <c r="G62" s="3"/>
      <c r="H62" s="2"/>
    </row>
    <row r="63" spans="1:8" x14ac:dyDescent="0.3">
      <c r="A63">
        <v>62</v>
      </c>
      <c r="B63" t="s">
        <v>47</v>
      </c>
      <c r="C63" s="53" t="s">
        <v>1068</v>
      </c>
      <c r="E63" s="1" t="s">
        <v>203</v>
      </c>
      <c r="F63" s="1" t="s">
        <v>204</v>
      </c>
      <c r="G63" s="3"/>
      <c r="H63" s="2"/>
    </row>
    <row r="64" spans="1:8" x14ac:dyDescent="0.3">
      <c r="A64">
        <v>63</v>
      </c>
      <c r="B64" t="s">
        <v>205</v>
      </c>
      <c r="C64" s="53" t="s">
        <v>1068</v>
      </c>
      <c r="E64" s="1" t="s">
        <v>206</v>
      </c>
      <c r="F64" s="1" t="s">
        <v>207</v>
      </c>
      <c r="G64" s="3"/>
      <c r="H64" s="2"/>
    </row>
    <row r="65" spans="1:8" x14ac:dyDescent="0.3">
      <c r="A65">
        <v>64</v>
      </c>
      <c r="B65" t="s">
        <v>208</v>
      </c>
      <c r="C65" s="53" t="s">
        <v>1068</v>
      </c>
      <c r="E65" s="1" t="s">
        <v>209</v>
      </c>
      <c r="F65" s="1" t="s">
        <v>210</v>
      </c>
      <c r="G65" s="3"/>
      <c r="H65" s="2"/>
    </row>
    <row r="66" spans="1:8" x14ac:dyDescent="0.3">
      <c r="A66">
        <v>65</v>
      </c>
      <c r="B66" t="s">
        <v>211</v>
      </c>
      <c r="E66" s="1" t="s">
        <v>212</v>
      </c>
      <c r="F66" s="1" t="s">
        <v>213</v>
      </c>
      <c r="G66" s="3"/>
      <c r="H66" s="2"/>
    </row>
    <row r="67" spans="1:8" x14ac:dyDescent="0.3">
      <c r="A67">
        <v>66</v>
      </c>
      <c r="B67" t="s">
        <v>214</v>
      </c>
      <c r="E67" s="1" t="s">
        <v>215</v>
      </c>
      <c r="F67" s="1" t="s">
        <v>216</v>
      </c>
      <c r="G67" s="3"/>
      <c r="H67" s="2"/>
    </row>
    <row r="68" spans="1:8" x14ac:dyDescent="0.3">
      <c r="A68">
        <v>67</v>
      </c>
      <c r="B68" t="s">
        <v>217</v>
      </c>
      <c r="E68" s="1" t="s">
        <v>218</v>
      </c>
      <c r="F68" s="1" t="s">
        <v>219</v>
      </c>
      <c r="G68" s="3"/>
      <c r="H68" s="2"/>
    </row>
    <row r="69" spans="1:8" x14ac:dyDescent="0.3">
      <c r="A69">
        <v>68</v>
      </c>
      <c r="B69" t="s">
        <v>220</v>
      </c>
      <c r="E69" s="1" t="s">
        <v>221</v>
      </c>
      <c r="F69" s="1" t="s">
        <v>222</v>
      </c>
      <c r="G69" s="3"/>
      <c r="H69" s="2"/>
    </row>
    <row r="70" spans="1:8" x14ac:dyDescent="0.3">
      <c r="A70">
        <v>69</v>
      </c>
      <c r="B70" t="s">
        <v>223</v>
      </c>
      <c r="C70" s="53" t="s">
        <v>1068</v>
      </c>
      <c r="E70" s="1" t="s">
        <v>224</v>
      </c>
      <c r="F70" s="1" t="s">
        <v>225</v>
      </c>
      <c r="G70" s="3"/>
      <c r="H70" s="2"/>
    </row>
    <row r="71" spans="1:8" x14ac:dyDescent="0.3">
      <c r="A71">
        <v>70</v>
      </c>
      <c r="B71" t="s">
        <v>166</v>
      </c>
      <c r="E71" s="1" t="s">
        <v>226</v>
      </c>
      <c r="F71" s="1" t="s">
        <v>227</v>
      </c>
      <c r="G71" s="3"/>
      <c r="H71" s="2"/>
    </row>
    <row r="72" spans="1:8" x14ac:dyDescent="0.3">
      <c r="A72">
        <v>71</v>
      </c>
      <c r="B72" t="s">
        <v>228</v>
      </c>
      <c r="E72" s="1" t="s">
        <v>229</v>
      </c>
      <c r="F72" s="1" t="s">
        <v>230</v>
      </c>
      <c r="G72" s="3"/>
      <c r="H72" s="2"/>
    </row>
    <row r="73" spans="1:8" x14ac:dyDescent="0.3">
      <c r="A73">
        <v>72</v>
      </c>
      <c r="B73" t="s">
        <v>231</v>
      </c>
      <c r="E73" s="1" t="s">
        <v>232</v>
      </c>
      <c r="F73" s="1" t="s">
        <v>233</v>
      </c>
      <c r="G73" s="3"/>
      <c r="H73" s="2"/>
    </row>
    <row r="74" spans="1:8" x14ac:dyDescent="0.3">
      <c r="A74">
        <v>73</v>
      </c>
      <c r="B74" t="s">
        <v>234</v>
      </c>
      <c r="C74" s="53" t="s">
        <v>1068</v>
      </c>
      <c r="E74" s="1" t="s">
        <v>235</v>
      </c>
      <c r="F74" s="1" t="s">
        <v>236</v>
      </c>
      <c r="G74" s="3"/>
      <c r="H74" s="2"/>
    </row>
    <row r="75" spans="1:8" x14ac:dyDescent="0.3">
      <c r="A75">
        <v>74</v>
      </c>
      <c r="B75" t="s">
        <v>237</v>
      </c>
      <c r="E75" s="1" t="s">
        <v>238</v>
      </c>
      <c r="F75" s="1" t="s">
        <v>239</v>
      </c>
      <c r="G75" s="3"/>
      <c r="H75" s="2"/>
    </row>
    <row r="76" spans="1:8" x14ac:dyDescent="0.3">
      <c r="A76">
        <v>75</v>
      </c>
      <c r="B76" s="53" t="s">
        <v>141</v>
      </c>
      <c r="E76" s="1" t="s">
        <v>240</v>
      </c>
      <c r="F76" s="1" t="s">
        <v>241</v>
      </c>
      <c r="G76" s="3"/>
      <c r="H76" s="2"/>
    </row>
    <row r="77" spans="1:8" x14ac:dyDescent="0.3">
      <c r="A77">
        <v>76</v>
      </c>
      <c r="B77" s="53" t="s">
        <v>242</v>
      </c>
      <c r="C77" s="53" t="s">
        <v>1068</v>
      </c>
      <c r="E77" s="1" t="s">
        <v>243</v>
      </c>
      <c r="F77" s="1" t="s">
        <v>244</v>
      </c>
      <c r="G77" s="3"/>
      <c r="H77" s="2"/>
    </row>
    <row r="78" spans="1:8" x14ac:dyDescent="0.3">
      <c r="A78">
        <v>77</v>
      </c>
      <c r="B78" s="53" t="s">
        <v>245</v>
      </c>
      <c r="E78" s="1" t="s">
        <v>246</v>
      </c>
      <c r="F78" s="1"/>
      <c r="G78" s="3"/>
      <c r="H78" s="2"/>
    </row>
    <row r="79" spans="1:8" x14ac:dyDescent="0.3">
      <c r="A79">
        <v>78</v>
      </c>
      <c r="B79" t="s">
        <v>141</v>
      </c>
      <c r="E79" s="1" t="s">
        <v>247</v>
      </c>
      <c r="F79" s="1" t="s">
        <v>248</v>
      </c>
      <c r="G79" s="3"/>
      <c r="H79" s="2"/>
    </row>
    <row r="80" spans="1:8" x14ac:dyDescent="0.3">
      <c r="A80">
        <v>79</v>
      </c>
      <c r="B80" t="s">
        <v>249</v>
      </c>
      <c r="E80" s="1" t="s">
        <v>250</v>
      </c>
      <c r="F80" s="1" t="s">
        <v>251</v>
      </c>
      <c r="G80" s="3"/>
      <c r="H80" s="2"/>
    </row>
    <row r="81" spans="1:8" x14ac:dyDescent="0.3">
      <c r="A81">
        <v>80</v>
      </c>
      <c r="B81" t="s">
        <v>252</v>
      </c>
      <c r="E81" s="1" t="s">
        <v>253</v>
      </c>
      <c r="F81" s="1" t="s">
        <v>254</v>
      </c>
      <c r="G81" s="3"/>
      <c r="H81" s="2"/>
    </row>
    <row r="82" spans="1:8" x14ac:dyDescent="0.3">
      <c r="A82">
        <v>81</v>
      </c>
      <c r="B82" t="s">
        <v>255</v>
      </c>
      <c r="E82" s="1" t="s">
        <v>256</v>
      </c>
      <c r="F82" s="1" t="s">
        <v>257</v>
      </c>
      <c r="G82" s="3"/>
      <c r="H82" s="2"/>
    </row>
    <row r="83" spans="1:8" x14ac:dyDescent="0.3">
      <c r="A83">
        <v>82</v>
      </c>
      <c r="B83" t="s">
        <v>258</v>
      </c>
      <c r="E83" s="1" t="s">
        <v>259</v>
      </c>
      <c r="F83" s="1" t="s">
        <v>260</v>
      </c>
      <c r="G83" s="3"/>
      <c r="H83" s="2"/>
    </row>
    <row r="84" spans="1:8" x14ac:dyDescent="0.3">
      <c r="A84">
        <v>83</v>
      </c>
      <c r="B84" t="s">
        <v>261</v>
      </c>
      <c r="E84" s="1" t="s">
        <v>262</v>
      </c>
      <c r="F84" s="1" t="s">
        <v>263</v>
      </c>
      <c r="G84" s="3"/>
      <c r="H84" s="2"/>
    </row>
    <row r="85" spans="1:8" x14ac:dyDescent="0.3">
      <c r="A85" s="53">
        <v>84</v>
      </c>
      <c r="B85" s="53" t="s">
        <v>1065</v>
      </c>
      <c r="E85" s="1" t="s">
        <v>1066</v>
      </c>
      <c r="F85" s="1" t="s">
        <v>1067</v>
      </c>
      <c r="G85" s="3"/>
      <c r="H85" s="55"/>
    </row>
    <row r="86" spans="1:8" x14ac:dyDescent="0.3">
      <c r="A86" s="53">
        <v>85</v>
      </c>
      <c r="B86" s="53" t="s">
        <v>1069</v>
      </c>
      <c r="C86" s="53" t="s">
        <v>1068</v>
      </c>
      <c r="E86" s="1" t="s">
        <v>1070</v>
      </c>
      <c r="F86" s="1" t="s">
        <v>1073</v>
      </c>
      <c r="G86" s="3"/>
      <c r="H86" s="55"/>
    </row>
    <row r="87" spans="1:8" x14ac:dyDescent="0.3">
      <c r="E87" s="1"/>
      <c r="F87" s="1"/>
      <c r="G87" s="3"/>
      <c r="H87" s="55"/>
    </row>
    <row r="88" spans="1:8" x14ac:dyDescent="0.3">
      <c r="E88" s="1"/>
      <c r="F88" s="1"/>
      <c r="G88" s="3"/>
      <c r="H88" s="55"/>
    </row>
    <row r="89" spans="1:8" x14ac:dyDescent="0.3">
      <c r="E89" s="1"/>
      <c r="F89" s="1"/>
      <c r="G89" s="3"/>
      <c r="H89" s="55"/>
    </row>
    <row r="90" spans="1:8" x14ac:dyDescent="0.3">
      <c r="B90" s="18" t="s">
        <v>265</v>
      </c>
      <c r="C90" s="18">
        <f>COUNTIF(C10:C85,"AY")</f>
        <v>0</v>
      </c>
    </row>
    <row r="91" spans="1:8" x14ac:dyDescent="0.3">
      <c r="B91" s="4" t="s">
        <v>264</v>
      </c>
      <c r="C91" s="4">
        <f>COUNTIF(C10:C85,"Y")</f>
        <v>28</v>
      </c>
    </row>
    <row r="92" spans="1:8" x14ac:dyDescent="0.3">
      <c r="B92" s="52" t="s">
        <v>266</v>
      </c>
      <c r="C92" s="54">
        <f>C90+C91</f>
        <v>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7"/>
  <sheetViews>
    <sheetView workbookViewId="0">
      <selection activeCell="F37" sqref="F37"/>
    </sheetView>
  </sheetViews>
  <sheetFormatPr defaultRowHeight="14.4" x14ac:dyDescent="0.3"/>
  <cols>
    <col min="1" max="1" width="14" style="53" customWidth="1"/>
    <col min="2" max="2" width="14.109375" style="5" customWidth="1"/>
    <col min="3" max="3" width="13.33203125" style="53" customWidth="1"/>
    <col min="4" max="4" width="13" style="53" customWidth="1"/>
    <col min="5" max="5" width="13.88671875" style="53" customWidth="1"/>
    <col min="6" max="6" width="13.5546875" style="53" customWidth="1"/>
    <col min="7" max="7" width="14.44140625" style="53" customWidth="1"/>
    <col min="8" max="8" width="13.88671875" style="53" customWidth="1"/>
    <col min="9" max="9" width="14" style="53" customWidth="1"/>
    <col min="10" max="10" width="13.44140625" style="53" customWidth="1"/>
    <col min="11" max="11" width="14.44140625" style="53" customWidth="1"/>
    <col min="12" max="12" width="13.44140625" style="53" customWidth="1"/>
    <col min="13" max="13" width="14.33203125" style="53" customWidth="1"/>
    <col min="14" max="14" width="12.5546875" style="53" customWidth="1"/>
  </cols>
  <sheetData>
    <row r="3" spans="1:14" s="7" customFormat="1" x14ac:dyDescent="0.3">
      <c r="A3" s="7" t="s">
        <v>682</v>
      </c>
      <c r="B3" s="7" t="s">
        <v>6</v>
      </c>
      <c r="C3" s="7" t="s">
        <v>684</v>
      </c>
      <c r="D3" s="7" t="s">
        <v>10</v>
      </c>
      <c r="E3" s="6" t="s">
        <v>1033</v>
      </c>
      <c r="F3" s="7" t="s">
        <v>12</v>
      </c>
      <c r="G3" s="7" t="s">
        <v>14</v>
      </c>
      <c r="H3" s="7" t="s">
        <v>16</v>
      </c>
      <c r="I3" s="7" t="s">
        <v>18</v>
      </c>
      <c r="J3" s="7" t="s">
        <v>20</v>
      </c>
      <c r="K3" s="7" t="s">
        <v>687</v>
      </c>
      <c r="L3" s="7" t="s">
        <v>22</v>
      </c>
      <c r="M3" s="7" t="s">
        <v>24</v>
      </c>
      <c r="N3" s="7" t="s">
        <v>26</v>
      </c>
    </row>
    <row r="4" spans="1:14" x14ac:dyDescent="0.3">
      <c r="A4" s="9">
        <v>43831</v>
      </c>
      <c r="B4" s="10"/>
      <c r="E4" s="9">
        <v>43922</v>
      </c>
      <c r="F4">
        <f>SUM('Kamaraj Nagar'!I42)</f>
        <v>0</v>
      </c>
    </row>
    <row r="5" spans="1:14" x14ac:dyDescent="0.3">
      <c r="A5" s="9">
        <v>43832</v>
      </c>
      <c r="B5" s="10"/>
      <c r="E5" s="9">
        <v>43923</v>
      </c>
      <c r="F5">
        <f>SUM('Kamaraj Nagar'!I43)</f>
        <v>0</v>
      </c>
    </row>
    <row r="6" spans="1:14" x14ac:dyDescent="0.3">
      <c r="A6" s="9">
        <v>43833</v>
      </c>
      <c r="B6" s="10"/>
      <c r="E6" s="9">
        <v>43924</v>
      </c>
      <c r="F6">
        <f>SUM('Kamaraj Nagar'!I44)</f>
        <v>400</v>
      </c>
    </row>
    <row r="7" spans="1:14" x14ac:dyDescent="0.3">
      <c r="A7" s="9">
        <v>43834</v>
      </c>
      <c r="B7" s="10"/>
      <c r="E7" s="9">
        <v>43925</v>
      </c>
      <c r="F7">
        <f>SUM('Kamaraj Nagar'!I45)</f>
        <v>2360</v>
      </c>
    </row>
    <row r="8" spans="1:14" x14ac:dyDescent="0.3">
      <c r="A8" s="9">
        <v>43835</v>
      </c>
      <c r="B8" s="10"/>
      <c r="E8" s="9">
        <v>43926</v>
      </c>
      <c r="F8">
        <f>SUM('Kamaraj Nagar'!I46)</f>
        <v>2000</v>
      </c>
    </row>
    <row r="9" spans="1:14" x14ac:dyDescent="0.3">
      <c r="A9" s="9">
        <v>43836</v>
      </c>
      <c r="B9" s="10"/>
      <c r="E9" s="9">
        <v>43927</v>
      </c>
      <c r="F9">
        <f>SUM('Kamaraj Nagar'!I47)</f>
        <v>200</v>
      </c>
    </row>
    <row r="10" spans="1:14" x14ac:dyDescent="0.3">
      <c r="A10" s="9">
        <v>43837</v>
      </c>
      <c r="B10" s="10"/>
      <c r="E10" s="9">
        <v>43928</v>
      </c>
      <c r="F10">
        <f>SUM('Kamaraj Nagar'!I48)</f>
        <v>0</v>
      </c>
    </row>
    <row r="11" spans="1:14" x14ac:dyDescent="0.3">
      <c r="A11" s="9">
        <v>43838</v>
      </c>
      <c r="B11" s="10"/>
      <c r="E11" s="9">
        <v>43929</v>
      </c>
      <c r="F11">
        <f>SUM('Kamaraj Nagar'!I49)</f>
        <v>0</v>
      </c>
    </row>
    <row r="12" spans="1:14" x14ac:dyDescent="0.3">
      <c r="A12" s="9">
        <v>43839</v>
      </c>
      <c r="B12" s="10"/>
      <c r="E12" s="9">
        <v>43930</v>
      </c>
      <c r="F12">
        <f>SUM('Kamaraj Nagar'!I50)</f>
        <v>0</v>
      </c>
    </row>
    <row r="13" spans="1:14" x14ac:dyDescent="0.3">
      <c r="A13" s="9">
        <v>43840</v>
      </c>
      <c r="B13" s="10"/>
      <c r="E13" s="9">
        <v>43931</v>
      </c>
      <c r="F13">
        <f>SUM('Kamaraj Nagar'!I51)</f>
        <v>0</v>
      </c>
    </row>
    <row r="14" spans="1:14" x14ac:dyDescent="0.3">
      <c r="A14" s="9">
        <v>43841</v>
      </c>
      <c r="B14" s="10"/>
      <c r="E14" s="9">
        <v>43932</v>
      </c>
      <c r="F14">
        <f>SUM('Kamaraj Nagar'!I52)</f>
        <v>0</v>
      </c>
    </row>
    <row r="15" spans="1:14" x14ac:dyDescent="0.3">
      <c r="A15" s="9">
        <v>43842</v>
      </c>
      <c r="B15" s="10"/>
      <c r="E15" s="9">
        <v>43933</v>
      </c>
      <c r="F15">
        <f>SUM('Kamaraj Nagar'!I53)</f>
        <v>0</v>
      </c>
    </row>
    <row r="16" spans="1:14" x14ac:dyDescent="0.3">
      <c r="A16" s="9">
        <v>43843</v>
      </c>
      <c r="B16" s="10"/>
      <c r="E16" s="9">
        <v>43934</v>
      </c>
      <c r="F16">
        <f>SUM('Kamaraj Nagar'!I54)</f>
        <v>0</v>
      </c>
    </row>
    <row r="17" spans="1:6" x14ac:dyDescent="0.3">
      <c r="A17" s="9">
        <v>43844</v>
      </c>
      <c r="B17" s="10"/>
      <c r="E17" s="9">
        <v>43935</v>
      </c>
      <c r="F17">
        <f>SUM('Kamaraj Nagar'!I55)</f>
        <v>0</v>
      </c>
    </row>
    <row r="18" spans="1:6" x14ac:dyDescent="0.3">
      <c r="A18" s="9">
        <v>43845</v>
      </c>
      <c r="B18" s="10"/>
      <c r="E18" s="9">
        <v>43936</v>
      </c>
      <c r="F18">
        <f>SUM('Kamaraj Nagar'!I56)</f>
        <v>0</v>
      </c>
    </row>
    <row r="19" spans="1:6" x14ac:dyDescent="0.3">
      <c r="A19" s="9">
        <v>43846</v>
      </c>
      <c r="B19" s="10"/>
      <c r="E19" s="9">
        <v>43937</v>
      </c>
      <c r="F19">
        <f>SUM('Kamaraj Nagar'!I57)</f>
        <v>0</v>
      </c>
    </row>
    <row r="20" spans="1:6" x14ac:dyDescent="0.3">
      <c r="A20" s="9">
        <v>43847</v>
      </c>
      <c r="B20" s="10"/>
      <c r="E20" s="9">
        <v>43938</v>
      </c>
      <c r="F20">
        <f>SUM('Kamaraj Nagar'!I58)</f>
        <v>0</v>
      </c>
    </row>
    <row r="21" spans="1:6" x14ac:dyDescent="0.3">
      <c r="A21" s="9">
        <v>43848</v>
      </c>
      <c r="B21" s="10"/>
      <c r="E21" s="9">
        <v>43939</v>
      </c>
      <c r="F21">
        <f>SUM('Kamaraj Nagar'!I59)</f>
        <v>0</v>
      </c>
    </row>
    <row r="22" spans="1:6" x14ac:dyDescent="0.3">
      <c r="A22" s="9">
        <v>43849</v>
      </c>
      <c r="B22" s="10"/>
      <c r="E22" s="9">
        <v>43940</v>
      </c>
      <c r="F22">
        <f>SUM('Kamaraj Nagar'!I60)</f>
        <v>0</v>
      </c>
    </row>
    <row r="23" spans="1:6" x14ac:dyDescent="0.3">
      <c r="A23" s="9">
        <v>43850</v>
      </c>
      <c r="B23" s="10"/>
      <c r="E23" s="9">
        <v>43941</v>
      </c>
      <c r="F23">
        <f>SUM('Kamaraj Nagar'!I61)</f>
        <v>0</v>
      </c>
    </row>
    <row r="24" spans="1:6" x14ac:dyDescent="0.3">
      <c r="A24" s="9">
        <v>43851</v>
      </c>
      <c r="B24" s="10"/>
      <c r="E24" s="9">
        <v>43942</v>
      </c>
      <c r="F24">
        <f>SUM('Kamaraj Nagar'!I62)</f>
        <v>0</v>
      </c>
    </row>
    <row r="25" spans="1:6" x14ac:dyDescent="0.3">
      <c r="A25" s="9">
        <v>43852</v>
      </c>
      <c r="B25" s="10"/>
      <c r="E25" s="9">
        <v>43943</v>
      </c>
      <c r="F25">
        <f>SUM('Kamaraj Nagar'!I63)</f>
        <v>0</v>
      </c>
    </row>
    <row r="26" spans="1:6" x14ac:dyDescent="0.3">
      <c r="A26" s="9">
        <v>43853</v>
      </c>
      <c r="B26" s="10"/>
      <c r="E26" s="9">
        <v>43944</v>
      </c>
      <c r="F26">
        <f>SUM('Kamaraj Nagar'!I64)</f>
        <v>0</v>
      </c>
    </row>
    <row r="27" spans="1:6" x14ac:dyDescent="0.3">
      <c r="A27" s="9">
        <v>43854</v>
      </c>
      <c r="B27" s="10"/>
      <c r="E27" s="9">
        <v>43945</v>
      </c>
      <c r="F27">
        <f>SUM('Kamaraj Nagar'!I65)</f>
        <v>0</v>
      </c>
    </row>
    <row r="28" spans="1:6" x14ac:dyDescent="0.3">
      <c r="A28" s="9">
        <v>43855</v>
      </c>
      <c r="B28" s="10"/>
      <c r="E28" s="9">
        <v>43946</v>
      </c>
      <c r="F28">
        <f>SUM('Kamaraj Nagar'!I66)</f>
        <v>0</v>
      </c>
    </row>
    <row r="29" spans="1:6" x14ac:dyDescent="0.3">
      <c r="A29" s="9">
        <v>43856</v>
      </c>
      <c r="B29" s="10"/>
      <c r="E29" s="9">
        <v>43947</v>
      </c>
      <c r="F29">
        <f>SUM('Kamaraj Nagar'!I67)</f>
        <v>0</v>
      </c>
    </row>
    <row r="30" spans="1:6" x14ac:dyDescent="0.3">
      <c r="A30" s="9">
        <v>43857</v>
      </c>
      <c r="B30" s="10"/>
      <c r="E30" s="9">
        <v>43948</v>
      </c>
      <c r="F30">
        <f>SUM('Kamaraj Nagar'!I68)</f>
        <v>0</v>
      </c>
    </row>
    <row r="31" spans="1:6" x14ac:dyDescent="0.3">
      <c r="A31" s="9">
        <v>43858</v>
      </c>
      <c r="B31" s="10"/>
      <c r="E31" s="9">
        <v>43949</v>
      </c>
      <c r="F31">
        <f>SUM('Kamaraj Nagar'!I69)</f>
        <v>0</v>
      </c>
    </row>
    <row r="32" spans="1:6" x14ac:dyDescent="0.3">
      <c r="A32" s="9">
        <v>43859</v>
      </c>
      <c r="B32" s="10"/>
      <c r="E32" s="9">
        <v>43950</v>
      </c>
      <c r="F32">
        <f>SUM('Kamaraj Nagar'!I70)</f>
        <v>0</v>
      </c>
    </row>
    <row r="33" spans="1:13" x14ac:dyDescent="0.3">
      <c r="A33" s="9">
        <v>43860</v>
      </c>
      <c r="B33" s="10"/>
      <c r="E33" s="9">
        <v>43951</v>
      </c>
      <c r="F33">
        <f>SUM('Kamaraj Nagar'!I71)</f>
        <v>0</v>
      </c>
    </row>
    <row r="34" spans="1:13" x14ac:dyDescent="0.3">
      <c r="A34" s="9">
        <v>43861</v>
      </c>
      <c r="B34" s="10"/>
      <c r="E34" s="9"/>
      <c r="F34">
        <v>0</v>
      </c>
    </row>
    <row r="35" spans="1:13" x14ac:dyDescent="0.3">
      <c r="A35" s="5"/>
    </row>
    <row r="36" spans="1:13" x14ac:dyDescent="0.3">
      <c r="A36" s="5"/>
    </row>
    <row r="37" spans="1:13" x14ac:dyDescent="0.3">
      <c r="A37" s="11" t="s">
        <v>28</v>
      </c>
      <c r="B37" s="12"/>
      <c r="C37" s="13"/>
      <c r="D37" s="13"/>
      <c r="F37" s="13">
        <f>SUM(F4:F34)</f>
        <v>4960</v>
      </c>
      <c r="G37" s="13"/>
      <c r="H37" s="13"/>
      <c r="I37" s="13"/>
      <c r="J37" s="13"/>
      <c r="K37" s="13"/>
      <c r="L37" s="13"/>
      <c r="M37" s="13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opLeftCell="A15" zoomScale="130" zoomScaleNormal="130" workbookViewId="0">
      <selection activeCell="D32" sqref="D32"/>
    </sheetView>
  </sheetViews>
  <sheetFormatPr defaultRowHeight="14.4" x14ac:dyDescent="0.3"/>
  <cols>
    <col min="1" max="1" width="6.88671875" style="53" customWidth="1"/>
    <col min="2" max="2" width="17.6640625" style="53" bestFit="1" customWidth="1"/>
    <col min="3" max="3" width="7.33203125" style="53" customWidth="1"/>
    <col min="4" max="4" width="16.44140625" style="1" customWidth="1"/>
    <col min="5" max="5" width="18.88671875" style="53" bestFit="1" customWidth="1"/>
    <col min="6" max="6" width="12" style="3" customWidth="1"/>
    <col min="7" max="7" width="12" style="2" customWidth="1"/>
    <col min="8" max="8" width="11.6640625" style="53" customWidth="1"/>
    <col min="9" max="9" width="9.6640625" style="53" customWidth="1"/>
    <col min="10" max="10" width="15.109375" style="53" customWidth="1"/>
    <col min="12" max="12" width="13.5546875" style="53" customWidth="1"/>
    <col min="14" max="14" width="12.5546875" style="53" customWidth="1"/>
    <col min="16" max="16" width="13" style="53" customWidth="1"/>
    <col min="18" max="18" width="12.44140625" style="53" customWidth="1"/>
    <col min="19" max="19" width="10.33203125" style="53" customWidth="1"/>
    <col min="20" max="20" width="12.44140625" style="53" customWidth="1"/>
    <col min="21" max="21" width="11.44140625" style="53" customWidth="1"/>
    <col min="22" max="22" width="12.109375" style="53" customWidth="1"/>
    <col min="23" max="23" width="13.33203125" style="53" customWidth="1"/>
    <col min="24" max="24" width="12.6640625" style="53" customWidth="1"/>
    <col min="25" max="25" width="12.5546875" style="53" customWidth="1"/>
    <col min="26" max="26" width="12" style="53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 t="s">
        <v>267</v>
      </c>
      <c r="E2" s="1" t="s">
        <v>268</v>
      </c>
      <c r="F2" s="1" t="s">
        <v>269</v>
      </c>
      <c r="G2" s="3"/>
      <c r="H2" s="2"/>
    </row>
    <row r="3" spans="1:29" x14ac:dyDescent="0.3">
      <c r="A3">
        <v>2</v>
      </c>
      <c r="B3" t="s">
        <v>270</v>
      </c>
      <c r="E3" s="1" t="s">
        <v>271</v>
      </c>
      <c r="F3" s="1" t="s">
        <v>272</v>
      </c>
      <c r="G3" s="3"/>
      <c r="H3" s="2"/>
    </row>
    <row r="4" spans="1:29" x14ac:dyDescent="0.3">
      <c r="A4">
        <v>3</v>
      </c>
      <c r="B4" t="s">
        <v>273</v>
      </c>
      <c r="C4" s="53" t="s">
        <v>1068</v>
      </c>
      <c r="E4" s="1" t="s">
        <v>274</v>
      </c>
      <c r="F4" s="1" t="s">
        <v>275</v>
      </c>
      <c r="G4" s="3"/>
      <c r="H4" s="2"/>
    </row>
    <row r="5" spans="1:29" x14ac:dyDescent="0.3">
      <c r="A5">
        <v>4</v>
      </c>
      <c r="B5" t="s">
        <v>276</v>
      </c>
      <c r="C5" s="53" t="s">
        <v>1068</v>
      </c>
      <c r="E5" s="1" t="s">
        <v>1071</v>
      </c>
      <c r="F5" s="1" t="s">
        <v>1072</v>
      </c>
      <c r="G5" s="3"/>
      <c r="H5" s="2"/>
    </row>
    <row r="6" spans="1:29" x14ac:dyDescent="0.3">
      <c r="A6">
        <v>5</v>
      </c>
      <c r="B6" t="s">
        <v>277</v>
      </c>
      <c r="E6" s="1" t="s">
        <v>278</v>
      </c>
      <c r="F6" s="1" t="s">
        <v>279</v>
      </c>
      <c r="G6" s="3"/>
      <c r="H6" s="2"/>
    </row>
    <row r="7" spans="1:29" x14ac:dyDescent="0.3">
      <c r="A7">
        <v>6</v>
      </c>
      <c r="B7" t="s">
        <v>280</v>
      </c>
      <c r="C7" s="53" t="s">
        <v>1068</v>
      </c>
      <c r="E7" s="1" t="s">
        <v>281</v>
      </c>
      <c r="F7" s="1" t="s">
        <v>282</v>
      </c>
      <c r="G7" s="3"/>
      <c r="H7" s="2"/>
    </row>
    <row r="8" spans="1:29" x14ac:dyDescent="0.3">
      <c r="A8">
        <v>7</v>
      </c>
      <c r="B8" t="s">
        <v>141</v>
      </c>
      <c r="E8" s="1" t="s">
        <v>283</v>
      </c>
      <c r="F8" s="1" t="s">
        <v>284</v>
      </c>
      <c r="G8" s="3"/>
      <c r="H8" s="2"/>
    </row>
    <row r="9" spans="1:29" x14ac:dyDescent="0.3">
      <c r="A9">
        <v>8</v>
      </c>
      <c r="B9" t="s">
        <v>285</v>
      </c>
      <c r="C9" s="53" t="s">
        <v>1068</v>
      </c>
      <c r="E9" s="1" t="s">
        <v>286</v>
      </c>
      <c r="F9" s="1" t="s">
        <v>287</v>
      </c>
      <c r="G9" s="3"/>
      <c r="H9" s="2"/>
    </row>
    <row r="10" spans="1:29" x14ac:dyDescent="0.3">
      <c r="A10">
        <v>9</v>
      </c>
      <c r="B10" t="s">
        <v>205</v>
      </c>
      <c r="E10" s="1" t="s">
        <v>288</v>
      </c>
      <c r="F10" s="1" t="s">
        <v>289</v>
      </c>
      <c r="G10" s="3"/>
      <c r="H10" s="2"/>
    </row>
    <row r="11" spans="1:29" x14ac:dyDescent="0.3">
      <c r="A11">
        <v>10</v>
      </c>
      <c r="B11" t="s">
        <v>290</v>
      </c>
      <c r="C11" s="53" t="s">
        <v>1068</v>
      </c>
      <c r="E11" s="1" t="s">
        <v>291</v>
      </c>
      <c r="F11" s="1" t="s">
        <v>292</v>
      </c>
      <c r="G11" s="3"/>
      <c r="H11" s="2"/>
    </row>
    <row r="12" spans="1:29" x14ac:dyDescent="0.3">
      <c r="A12">
        <v>11</v>
      </c>
      <c r="B12" t="s">
        <v>293</v>
      </c>
      <c r="C12" s="53" t="s">
        <v>1068</v>
      </c>
      <c r="E12" s="1" t="s">
        <v>294</v>
      </c>
      <c r="F12" s="1" t="s">
        <v>295</v>
      </c>
      <c r="G12" s="3"/>
      <c r="H12" s="2"/>
    </row>
    <row r="13" spans="1:29" x14ac:dyDescent="0.3">
      <c r="A13">
        <v>12</v>
      </c>
      <c r="B13" t="s">
        <v>296</v>
      </c>
      <c r="E13" s="1" t="s">
        <v>297</v>
      </c>
      <c r="F13" s="1" t="s">
        <v>298</v>
      </c>
      <c r="G13" s="3"/>
      <c r="H13" s="2"/>
    </row>
    <row r="14" spans="1:29" x14ac:dyDescent="0.3">
      <c r="A14">
        <v>13</v>
      </c>
      <c r="B14" t="s">
        <v>299</v>
      </c>
      <c r="C14" s="53" t="s">
        <v>1068</v>
      </c>
      <c r="E14" s="1" t="s">
        <v>300</v>
      </c>
      <c r="F14" s="1" t="s">
        <v>301</v>
      </c>
      <c r="G14" s="3"/>
      <c r="H14" s="2"/>
    </row>
    <row r="15" spans="1:29" x14ac:dyDescent="0.3">
      <c r="A15">
        <v>14</v>
      </c>
      <c r="B15" t="s">
        <v>302</v>
      </c>
      <c r="C15" s="53" t="s">
        <v>1068</v>
      </c>
      <c r="E15" s="1" t="s">
        <v>303</v>
      </c>
      <c r="F15" s="1" t="s">
        <v>304</v>
      </c>
      <c r="G15" s="3"/>
      <c r="H15" s="2"/>
    </row>
    <row r="16" spans="1:29" x14ac:dyDescent="0.3">
      <c r="A16">
        <v>15</v>
      </c>
      <c r="B16" t="s">
        <v>276</v>
      </c>
      <c r="C16" s="53" t="s">
        <v>1068</v>
      </c>
      <c r="E16" s="1" t="s">
        <v>305</v>
      </c>
      <c r="F16" s="1" t="s">
        <v>306</v>
      </c>
      <c r="G16" s="3"/>
      <c r="H16" s="2"/>
    </row>
    <row r="17" spans="1:8" x14ac:dyDescent="0.3">
      <c r="A17">
        <v>16</v>
      </c>
      <c r="B17" t="s">
        <v>307</v>
      </c>
      <c r="E17" s="1" t="s">
        <v>308</v>
      </c>
      <c r="F17" s="1" t="s">
        <v>309</v>
      </c>
      <c r="G17" s="3"/>
      <c r="H17" s="2"/>
    </row>
    <row r="18" spans="1:8" x14ac:dyDescent="0.3">
      <c r="A18">
        <v>17</v>
      </c>
      <c r="B18" t="s">
        <v>310</v>
      </c>
      <c r="C18" s="53" t="s">
        <v>1068</v>
      </c>
      <c r="E18" s="1" t="s">
        <v>311</v>
      </c>
      <c r="F18" s="1" t="s">
        <v>312</v>
      </c>
      <c r="G18" s="3"/>
      <c r="H18" s="2"/>
    </row>
    <row r="19" spans="1:8" x14ac:dyDescent="0.3">
      <c r="A19">
        <v>18</v>
      </c>
      <c r="B19" t="s">
        <v>313</v>
      </c>
      <c r="C19" s="53" t="s">
        <v>1068</v>
      </c>
      <c r="E19" s="1" t="s">
        <v>314</v>
      </c>
      <c r="F19" s="1" t="s">
        <v>315</v>
      </c>
      <c r="G19" s="3"/>
      <c r="H19" s="2"/>
    </row>
    <row r="20" spans="1:8" x14ac:dyDescent="0.3">
      <c r="A20">
        <v>19</v>
      </c>
      <c r="B20" t="s">
        <v>41</v>
      </c>
      <c r="C20" s="53" t="s">
        <v>1068</v>
      </c>
      <c r="E20" s="1" t="s">
        <v>316</v>
      </c>
      <c r="F20" s="1" t="s">
        <v>317</v>
      </c>
      <c r="G20" s="3"/>
      <c r="H20" s="2"/>
    </row>
    <row r="21" spans="1:8" x14ac:dyDescent="0.3">
      <c r="A21">
        <v>20</v>
      </c>
      <c r="B21" t="s">
        <v>318</v>
      </c>
      <c r="C21" s="53" t="s">
        <v>1068</v>
      </c>
      <c r="E21" s="1" t="s">
        <v>319</v>
      </c>
      <c r="F21" s="1" t="s">
        <v>320</v>
      </c>
      <c r="G21" s="3"/>
      <c r="H21" s="2"/>
    </row>
    <row r="22" spans="1:8" x14ac:dyDescent="0.3">
      <c r="A22">
        <v>21</v>
      </c>
      <c r="B22" t="s">
        <v>50</v>
      </c>
      <c r="E22" s="1" t="s">
        <v>321</v>
      </c>
      <c r="F22" s="1" t="s">
        <v>322</v>
      </c>
      <c r="G22" s="3"/>
      <c r="H22" s="2"/>
    </row>
    <row r="23" spans="1:8" x14ac:dyDescent="0.3">
      <c r="A23">
        <v>22</v>
      </c>
      <c r="B23" t="s">
        <v>323</v>
      </c>
      <c r="E23" s="1" t="s">
        <v>324</v>
      </c>
      <c r="F23" s="1" t="s">
        <v>325</v>
      </c>
      <c r="G23" s="3"/>
      <c r="H23" s="2"/>
    </row>
    <row r="24" spans="1:8" x14ac:dyDescent="0.3">
      <c r="A24">
        <v>23</v>
      </c>
      <c r="B24" t="s">
        <v>326</v>
      </c>
      <c r="E24" s="1" t="s">
        <v>327</v>
      </c>
      <c r="F24" s="1" t="s">
        <v>328</v>
      </c>
      <c r="G24" s="3"/>
      <c r="H24" s="2"/>
    </row>
    <row r="25" spans="1:8" x14ac:dyDescent="0.3">
      <c r="A25">
        <v>24</v>
      </c>
      <c r="B25" t="s">
        <v>329</v>
      </c>
      <c r="E25" s="1" t="s">
        <v>1034</v>
      </c>
      <c r="F25" s="1" t="s">
        <v>1035</v>
      </c>
      <c r="G25" s="3"/>
      <c r="H25" s="2"/>
    </row>
    <row r="26" spans="1:8" x14ac:dyDescent="0.3">
      <c r="A26">
        <v>25</v>
      </c>
      <c r="B26" t="s">
        <v>330</v>
      </c>
      <c r="E26" s="1" t="s">
        <v>331</v>
      </c>
      <c r="F26" s="1" t="s">
        <v>332</v>
      </c>
      <c r="G26" s="3"/>
      <c r="H26" s="2"/>
    </row>
    <row r="27" spans="1:8" x14ac:dyDescent="0.3">
      <c r="A27">
        <v>26</v>
      </c>
      <c r="B27" t="s">
        <v>333</v>
      </c>
      <c r="C27" s="53" t="s">
        <v>1068</v>
      </c>
      <c r="E27" s="1" t="s">
        <v>1037</v>
      </c>
      <c r="F27" s="1" t="s">
        <v>1038</v>
      </c>
      <c r="G27" s="3"/>
      <c r="H27" s="2"/>
    </row>
    <row r="28" spans="1:8" x14ac:dyDescent="0.3">
      <c r="A28">
        <v>27</v>
      </c>
      <c r="B28" t="s">
        <v>334</v>
      </c>
      <c r="E28" s="1" t="s">
        <v>1036</v>
      </c>
      <c r="F28" s="1" t="s">
        <v>1039</v>
      </c>
      <c r="G28" s="3"/>
      <c r="H28" s="2"/>
    </row>
    <row r="29" spans="1:8" x14ac:dyDescent="0.3">
      <c r="A29">
        <v>28</v>
      </c>
      <c r="B29" t="s">
        <v>335</v>
      </c>
      <c r="E29" s="1" t="s">
        <v>336</v>
      </c>
      <c r="F29" s="1" t="s">
        <v>337</v>
      </c>
      <c r="G29" s="3"/>
      <c r="H29" s="2"/>
    </row>
    <row r="30" spans="1:8" x14ac:dyDescent="0.3">
      <c r="A30">
        <v>29</v>
      </c>
      <c r="B30" t="s">
        <v>338</v>
      </c>
      <c r="C30" s="53" t="s">
        <v>1068</v>
      </c>
      <c r="E30" s="1" t="s">
        <v>339</v>
      </c>
      <c r="F30" s="1" t="s">
        <v>340</v>
      </c>
      <c r="G30" s="3"/>
      <c r="H30" s="2"/>
    </row>
    <row r="31" spans="1:8" x14ac:dyDescent="0.3">
      <c r="A31">
        <v>30</v>
      </c>
      <c r="B31" t="s">
        <v>341</v>
      </c>
      <c r="C31" s="53" t="s">
        <v>1068</v>
      </c>
      <c r="E31" s="1" t="s">
        <v>342</v>
      </c>
      <c r="F31" s="1" t="s">
        <v>343</v>
      </c>
      <c r="G31" s="3"/>
      <c r="H31" s="2"/>
    </row>
    <row r="32" spans="1:8" x14ac:dyDescent="0.3">
      <c r="A32">
        <v>31</v>
      </c>
      <c r="B32" t="s">
        <v>141</v>
      </c>
      <c r="E32" s="1" t="s">
        <v>344</v>
      </c>
      <c r="F32" s="1" t="s">
        <v>345</v>
      </c>
      <c r="G32" s="3"/>
      <c r="H32" s="2"/>
    </row>
    <row r="34" spans="2:7" x14ac:dyDescent="0.3">
      <c r="B34" s="49" t="s">
        <v>264</v>
      </c>
      <c r="C34">
        <f>COUNTIF(C2:C32,"Y")</f>
        <v>16</v>
      </c>
    </row>
    <row r="35" spans="2:7" x14ac:dyDescent="0.3">
      <c r="B35" s="51" t="s">
        <v>265</v>
      </c>
      <c r="C35">
        <f>COUNTIF(C2:C32,"AY")</f>
        <v>0</v>
      </c>
    </row>
    <row r="37" spans="2:7" x14ac:dyDescent="0.3">
      <c r="B37" s="50" t="s">
        <v>266</v>
      </c>
      <c r="C37">
        <f>C34+C35</f>
        <v>16</v>
      </c>
    </row>
    <row r="38" spans="2:7" x14ac:dyDescent="0.3">
      <c r="G38" s="3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zoomScale="130" zoomScaleNormal="130" workbookViewId="0">
      <selection activeCell="C8" sqref="C8"/>
    </sheetView>
  </sheetViews>
  <sheetFormatPr defaultRowHeight="14.4" x14ac:dyDescent="0.3"/>
  <cols>
    <col min="1" max="1" width="8.88671875" style="53" customWidth="1"/>
    <col min="2" max="2" width="24.5546875" style="53" customWidth="1"/>
    <col min="3" max="3" width="7.88671875" style="53" customWidth="1"/>
    <col min="4" max="4" width="13.6640625" style="53" customWidth="1"/>
    <col min="5" max="5" width="23" style="53" customWidth="1"/>
    <col min="6" max="6" width="12.44140625" style="53" customWidth="1"/>
    <col min="7" max="7" width="11.5546875" style="53" customWidth="1"/>
    <col min="8" max="8" width="12" style="53" customWidth="1"/>
    <col min="9" max="9" width="12.33203125" style="53" customWidth="1"/>
    <col min="10" max="10" width="11.6640625" style="53" customWidth="1"/>
    <col min="11" max="11" width="9.88671875" style="53" customWidth="1"/>
    <col min="12" max="12" width="15.33203125" style="53" customWidth="1"/>
    <col min="13" max="13" width="8.88671875" style="53" customWidth="1"/>
    <col min="14" max="14" width="13.5546875" style="53" customWidth="1"/>
    <col min="15" max="15" width="8.88671875" style="53" customWidth="1"/>
    <col min="16" max="16" width="12.88671875" style="53" customWidth="1"/>
    <col min="17" max="17" width="8.88671875" style="53" customWidth="1"/>
    <col min="18" max="18" width="13.109375" style="53" customWidth="1"/>
    <col min="19" max="19" width="8.88671875" style="53" customWidth="1"/>
    <col min="20" max="20" width="12.6640625" style="53" customWidth="1"/>
    <col min="21" max="21" width="10.6640625" style="53" customWidth="1"/>
    <col min="22" max="22" width="12.6640625" style="53" customWidth="1"/>
    <col min="23" max="23" width="11.44140625" style="53" customWidth="1"/>
    <col min="24" max="24" width="12.109375" style="53" customWidth="1"/>
    <col min="25" max="25" width="13.44140625" style="53" customWidth="1"/>
    <col min="26" max="27" width="12.6640625" style="53" customWidth="1"/>
    <col min="28" max="28" width="12" style="53" customWidth="1"/>
    <col min="29" max="31" width="8.88671875" style="53" customWidth="1"/>
    <col min="32" max="16384" width="8.88671875" style="53"/>
  </cols>
  <sheetData>
    <row r="1" spans="1:29" ht="15" customHeight="1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9" t="s">
        <v>5</v>
      </c>
      <c r="G1" s="30" t="s">
        <v>6</v>
      </c>
      <c r="H1" s="31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32" t="s">
        <v>28</v>
      </c>
    </row>
    <row r="2" spans="1:29" x14ac:dyDescent="0.3">
      <c r="A2" s="33">
        <v>1</v>
      </c>
      <c r="B2" s="19" t="s">
        <v>346</v>
      </c>
      <c r="C2" s="19" t="s">
        <v>1068</v>
      </c>
      <c r="D2" s="20"/>
      <c r="E2" s="20" t="s">
        <v>347</v>
      </c>
      <c r="F2" s="20" t="s">
        <v>348</v>
      </c>
      <c r="G2" s="21"/>
      <c r="H2" s="22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34"/>
    </row>
    <row r="3" spans="1:29" x14ac:dyDescent="0.3">
      <c r="A3" s="35">
        <v>2</v>
      </c>
      <c r="B3" s="23" t="s">
        <v>349</v>
      </c>
      <c r="C3" s="23"/>
      <c r="D3" s="24"/>
      <c r="E3" s="24" t="s">
        <v>350</v>
      </c>
      <c r="F3" s="24" t="s">
        <v>351</v>
      </c>
      <c r="G3" s="25"/>
      <c r="H3" s="26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36"/>
    </row>
    <row r="4" spans="1:29" x14ac:dyDescent="0.3">
      <c r="A4" s="33">
        <v>3</v>
      </c>
      <c r="B4" s="19" t="s">
        <v>352</v>
      </c>
      <c r="C4" s="19" t="s">
        <v>1068</v>
      </c>
      <c r="D4" s="20"/>
      <c r="E4" s="20" t="s">
        <v>353</v>
      </c>
      <c r="F4" s="20" t="s">
        <v>354</v>
      </c>
      <c r="G4" s="21"/>
      <c r="H4" s="22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34"/>
    </row>
    <row r="5" spans="1:29" x14ac:dyDescent="0.3">
      <c r="A5" s="35">
        <v>4</v>
      </c>
      <c r="B5" s="23" t="s">
        <v>59</v>
      </c>
      <c r="C5" s="23"/>
      <c r="D5" s="24"/>
      <c r="E5" s="24"/>
      <c r="F5" s="24"/>
      <c r="G5" s="25"/>
      <c r="H5" s="26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36"/>
    </row>
    <row r="6" spans="1:29" x14ac:dyDescent="0.3">
      <c r="A6" s="33">
        <v>5</v>
      </c>
      <c r="B6" s="19" t="s">
        <v>355</v>
      </c>
      <c r="C6" s="19"/>
      <c r="D6" s="20"/>
      <c r="E6" s="20" t="s">
        <v>356</v>
      </c>
      <c r="F6" s="20" t="s">
        <v>357</v>
      </c>
      <c r="G6" s="21"/>
      <c r="H6" s="2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34"/>
    </row>
    <row r="7" spans="1:29" x14ac:dyDescent="0.3">
      <c r="A7" s="35">
        <v>6</v>
      </c>
      <c r="B7" s="23" t="s">
        <v>223</v>
      </c>
      <c r="C7" s="23" t="s">
        <v>1068</v>
      </c>
      <c r="D7" s="24"/>
      <c r="E7" s="24" t="s">
        <v>358</v>
      </c>
      <c r="F7" s="24" t="s">
        <v>359</v>
      </c>
      <c r="G7" s="25"/>
      <c r="H7" s="26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36"/>
    </row>
    <row r="8" spans="1:29" x14ac:dyDescent="0.3">
      <c r="A8" s="33">
        <v>7</v>
      </c>
      <c r="B8" s="19" t="s">
        <v>360</v>
      </c>
      <c r="C8" s="19" t="s">
        <v>1068</v>
      </c>
      <c r="D8" s="20"/>
      <c r="E8" s="20" t="s">
        <v>361</v>
      </c>
      <c r="F8" s="20" t="s">
        <v>362</v>
      </c>
      <c r="G8" s="21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34"/>
    </row>
    <row r="9" spans="1:29" x14ac:dyDescent="0.3">
      <c r="A9" s="43">
        <v>8</v>
      </c>
      <c r="B9" s="44" t="s">
        <v>1046</v>
      </c>
      <c r="C9" s="44" t="s">
        <v>1068</v>
      </c>
      <c r="D9" s="45"/>
      <c r="E9" s="45" t="s">
        <v>363</v>
      </c>
      <c r="F9" s="45" t="s">
        <v>364</v>
      </c>
      <c r="G9" s="46"/>
      <c r="H9" s="47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8"/>
    </row>
    <row r="11" spans="1:29" x14ac:dyDescent="0.3">
      <c r="B11" s="49" t="s">
        <v>264</v>
      </c>
      <c r="C11">
        <f>COUNTIF(C2:C9,"Y")</f>
        <v>5</v>
      </c>
    </row>
    <row r="12" spans="1:29" x14ac:dyDescent="0.3">
      <c r="B12" s="51" t="s">
        <v>265</v>
      </c>
      <c r="C12">
        <f>COUNTIF(C2:C9,"AY")</f>
        <v>0</v>
      </c>
    </row>
    <row r="14" spans="1:29" x14ac:dyDescent="0.3">
      <c r="B14" s="50" t="s">
        <v>266</v>
      </c>
      <c r="C14">
        <f>C11+C12</f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opLeftCell="A5" zoomScale="130" zoomScaleNormal="130" workbookViewId="0">
      <selection activeCell="C24" sqref="C24"/>
    </sheetView>
  </sheetViews>
  <sheetFormatPr defaultRowHeight="14.4" x14ac:dyDescent="0.3"/>
  <cols>
    <col min="1" max="1" width="8.88671875" style="53" customWidth="1"/>
    <col min="2" max="2" width="21.44140625" style="53" customWidth="1"/>
    <col min="3" max="3" width="7.44140625" style="53" customWidth="1"/>
    <col min="4" max="4" width="13.88671875" style="53" customWidth="1"/>
    <col min="5" max="5" width="25.5546875" style="53" customWidth="1"/>
    <col min="6" max="6" width="13.6640625" style="53" customWidth="1"/>
    <col min="7" max="7" width="11.5546875" style="53" customWidth="1"/>
    <col min="8" max="8" width="12" style="53" customWidth="1"/>
    <col min="9" max="9" width="12.33203125" style="53" customWidth="1"/>
    <col min="10" max="10" width="11.6640625" style="53" customWidth="1"/>
    <col min="11" max="11" width="9.88671875" style="53" customWidth="1"/>
    <col min="12" max="12" width="15.33203125" style="53" customWidth="1"/>
    <col min="13" max="13" width="8.88671875" style="53" customWidth="1"/>
    <col min="14" max="14" width="13.5546875" style="53" customWidth="1"/>
    <col min="15" max="15" width="8.88671875" style="53" customWidth="1"/>
    <col min="16" max="16" width="12.88671875" style="53" customWidth="1"/>
    <col min="17" max="17" width="8.88671875" style="53" customWidth="1"/>
    <col min="18" max="18" width="13.109375" style="53" customWidth="1"/>
    <col min="19" max="19" width="8.88671875" style="53" customWidth="1"/>
    <col min="20" max="20" width="12.6640625" style="53" customWidth="1"/>
    <col min="21" max="21" width="10.6640625" style="53" customWidth="1"/>
    <col min="22" max="22" width="12.6640625" style="53" customWidth="1"/>
    <col min="23" max="23" width="11.44140625" style="53" customWidth="1"/>
    <col min="24" max="24" width="12.109375" style="53" customWidth="1"/>
    <col min="25" max="25" width="13.44140625" style="53" customWidth="1"/>
    <col min="26" max="27" width="12.6640625" style="53" customWidth="1"/>
    <col min="28" max="28" width="12" style="53" customWidth="1"/>
    <col min="29" max="31" width="8.88671875" style="53" customWidth="1"/>
    <col min="32" max="16384" width="8.88671875" style="53"/>
  </cols>
  <sheetData>
    <row r="1" spans="1:29" ht="15" customHeight="1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9" t="s">
        <v>5</v>
      </c>
      <c r="G1" s="30" t="s">
        <v>6</v>
      </c>
      <c r="H1" s="31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32" t="s">
        <v>28</v>
      </c>
    </row>
    <row r="2" spans="1:29" x14ac:dyDescent="0.3">
      <c r="A2" s="33">
        <v>1</v>
      </c>
      <c r="B2" s="19" t="s">
        <v>365</v>
      </c>
      <c r="C2" s="19" t="s">
        <v>1068</v>
      </c>
      <c r="D2" s="20"/>
      <c r="E2" s="20" t="s">
        <v>366</v>
      </c>
      <c r="F2" s="20" t="s">
        <v>367</v>
      </c>
      <c r="G2" s="21"/>
      <c r="H2" s="22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34"/>
    </row>
    <row r="3" spans="1:29" x14ac:dyDescent="0.3">
      <c r="A3" s="35">
        <v>2</v>
      </c>
      <c r="B3" s="23" t="s">
        <v>368</v>
      </c>
      <c r="C3" s="23"/>
      <c r="D3" s="24"/>
      <c r="E3" s="24" t="s">
        <v>369</v>
      </c>
      <c r="F3" s="24" t="s">
        <v>370</v>
      </c>
      <c r="G3" s="25"/>
      <c r="H3" s="26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36"/>
    </row>
    <row r="4" spans="1:29" x14ac:dyDescent="0.3">
      <c r="A4" s="33">
        <v>3</v>
      </c>
      <c r="B4" s="19" t="s">
        <v>333</v>
      </c>
      <c r="C4" s="19" t="s">
        <v>1068</v>
      </c>
      <c r="D4" s="20"/>
      <c r="E4" s="20" t="s">
        <v>371</v>
      </c>
      <c r="F4" s="20" t="s">
        <v>372</v>
      </c>
      <c r="G4" s="21"/>
      <c r="H4" s="22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34"/>
    </row>
    <row r="5" spans="1:29" x14ac:dyDescent="0.3">
      <c r="A5" s="35">
        <v>4</v>
      </c>
      <c r="B5" s="23" t="s">
        <v>373</v>
      </c>
      <c r="C5" s="23" t="s">
        <v>1068</v>
      </c>
      <c r="D5" s="24"/>
      <c r="E5" s="24" t="s">
        <v>374</v>
      </c>
      <c r="F5" s="24" t="s">
        <v>375</v>
      </c>
      <c r="G5" s="25"/>
      <c r="H5" s="26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36"/>
    </row>
    <row r="6" spans="1:29" x14ac:dyDescent="0.3">
      <c r="A6" s="33">
        <v>5</v>
      </c>
      <c r="B6" s="19" t="s">
        <v>376</v>
      </c>
      <c r="C6" s="19" t="s">
        <v>1068</v>
      </c>
      <c r="D6" s="20"/>
      <c r="E6" s="20" t="s">
        <v>377</v>
      </c>
      <c r="F6" s="20" t="s">
        <v>378</v>
      </c>
      <c r="G6" s="21"/>
      <c r="H6" s="2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34"/>
    </row>
    <row r="7" spans="1:29" x14ac:dyDescent="0.3">
      <c r="A7" s="35">
        <v>6</v>
      </c>
      <c r="B7" s="23" t="s">
        <v>1063</v>
      </c>
      <c r="C7" s="19" t="s">
        <v>1068</v>
      </c>
      <c r="D7" s="24"/>
      <c r="E7" s="24" t="s">
        <v>379</v>
      </c>
      <c r="F7" s="24" t="s">
        <v>380</v>
      </c>
      <c r="G7" s="25"/>
      <c r="H7" s="26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36"/>
    </row>
    <row r="8" spans="1:29" x14ac:dyDescent="0.3">
      <c r="A8" s="33">
        <v>7</v>
      </c>
      <c r="B8" s="19" t="s">
        <v>381</v>
      </c>
      <c r="C8" s="19"/>
      <c r="D8" s="20"/>
      <c r="E8" s="20" t="s">
        <v>382</v>
      </c>
      <c r="F8" s="20" t="s">
        <v>383</v>
      </c>
      <c r="G8" s="21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34"/>
    </row>
    <row r="9" spans="1:29" x14ac:dyDescent="0.3">
      <c r="A9" s="35">
        <v>8</v>
      </c>
      <c r="B9" s="23" t="s">
        <v>384</v>
      </c>
      <c r="C9" s="19" t="s">
        <v>1068</v>
      </c>
      <c r="D9" s="24"/>
      <c r="E9" s="24" t="s">
        <v>385</v>
      </c>
      <c r="F9" s="24" t="s">
        <v>386</v>
      </c>
      <c r="G9" s="25"/>
      <c r="H9" s="26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36"/>
    </row>
    <row r="10" spans="1:29" x14ac:dyDescent="0.3">
      <c r="A10" s="33">
        <v>9</v>
      </c>
      <c r="B10" s="19" t="s">
        <v>141</v>
      </c>
      <c r="C10" s="19" t="s">
        <v>1068</v>
      </c>
      <c r="D10" s="20"/>
      <c r="E10" s="20" t="s">
        <v>1074</v>
      </c>
      <c r="F10" s="20" t="s">
        <v>1075</v>
      </c>
      <c r="G10" s="21"/>
      <c r="H10" s="22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34"/>
    </row>
    <row r="11" spans="1:29" x14ac:dyDescent="0.3">
      <c r="A11" s="35">
        <v>10</v>
      </c>
      <c r="B11" s="23" t="s">
        <v>387</v>
      </c>
      <c r="C11" s="23" t="s">
        <v>1068</v>
      </c>
      <c r="D11" s="24"/>
      <c r="E11" s="24" t="s">
        <v>388</v>
      </c>
      <c r="F11" s="24" t="s">
        <v>389</v>
      </c>
      <c r="G11" s="25"/>
      <c r="H11" s="26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36"/>
    </row>
    <row r="12" spans="1:29" x14ac:dyDescent="0.3">
      <c r="A12" s="33">
        <v>11</v>
      </c>
      <c r="B12" s="19" t="s">
        <v>390</v>
      </c>
      <c r="C12" s="19"/>
      <c r="D12" s="20"/>
      <c r="E12" s="20" t="s">
        <v>391</v>
      </c>
      <c r="F12" s="20" t="s">
        <v>392</v>
      </c>
      <c r="G12" s="21"/>
      <c r="H12" s="22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34"/>
    </row>
    <row r="13" spans="1:29" x14ac:dyDescent="0.3">
      <c r="A13" s="35">
        <v>12</v>
      </c>
      <c r="B13" s="23" t="s">
        <v>393</v>
      </c>
      <c r="C13" s="23" t="s">
        <v>1068</v>
      </c>
      <c r="D13" s="24"/>
      <c r="E13" s="24" t="s">
        <v>394</v>
      </c>
      <c r="F13" s="24" t="s">
        <v>395</v>
      </c>
      <c r="G13" s="25"/>
      <c r="H13" s="26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36"/>
    </row>
    <row r="14" spans="1:29" x14ac:dyDescent="0.3">
      <c r="A14" s="33">
        <v>13</v>
      </c>
      <c r="B14" s="19" t="s">
        <v>123</v>
      </c>
      <c r="C14" s="19" t="s">
        <v>1068</v>
      </c>
      <c r="D14" s="20"/>
      <c r="E14" s="20" t="s">
        <v>1060</v>
      </c>
      <c r="F14" s="20" t="s">
        <v>1061</v>
      </c>
      <c r="G14" s="21"/>
      <c r="H14" s="22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34"/>
    </row>
    <row r="15" spans="1:29" x14ac:dyDescent="0.3">
      <c r="A15" s="35">
        <v>14</v>
      </c>
      <c r="B15" s="23" t="s">
        <v>396</v>
      </c>
      <c r="C15" s="23" t="s">
        <v>1068</v>
      </c>
      <c r="D15" s="24"/>
      <c r="E15" s="24" t="s">
        <v>397</v>
      </c>
      <c r="F15" s="24" t="s">
        <v>398</v>
      </c>
      <c r="G15" s="25"/>
      <c r="H15" s="26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36"/>
    </row>
    <row r="16" spans="1:29" x14ac:dyDescent="0.3">
      <c r="A16" s="33">
        <v>15</v>
      </c>
      <c r="B16" s="19" t="s">
        <v>399</v>
      </c>
      <c r="C16" s="19" t="s">
        <v>1068</v>
      </c>
      <c r="D16" s="20"/>
      <c r="E16" s="20" t="s">
        <v>400</v>
      </c>
      <c r="F16" s="20" t="s">
        <v>401</v>
      </c>
      <c r="G16" s="21"/>
      <c r="H16" s="22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34"/>
    </row>
    <row r="17" spans="1:29" x14ac:dyDescent="0.3">
      <c r="A17" s="35">
        <v>16</v>
      </c>
      <c r="B17" s="23" t="s">
        <v>402</v>
      </c>
      <c r="C17" s="23"/>
      <c r="D17" s="24"/>
      <c r="E17" s="24" t="s">
        <v>403</v>
      </c>
      <c r="F17" s="24" t="s">
        <v>404</v>
      </c>
      <c r="G17" s="25"/>
      <c r="H17" s="26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36"/>
    </row>
    <row r="18" spans="1:29" x14ac:dyDescent="0.3">
      <c r="A18" s="33">
        <v>17</v>
      </c>
      <c r="B18" s="19" t="s">
        <v>405</v>
      </c>
      <c r="C18" s="19" t="s">
        <v>1068</v>
      </c>
      <c r="D18" s="20"/>
      <c r="E18" s="20" t="s">
        <v>406</v>
      </c>
      <c r="F18" s="20" t="s">
        <v>407</v>
      </c>
      <c r="G18" s="21"/>
      <c r="H18" s="22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34"/>
    </row>
    <row r="19" spans="1:29" x14ac:dyDescent="0.3">
      <c r="A19" s="35">
        <v>18</v>
      </c>
      <c r="B19" s="23" t="s">
        <v>408</v>
      </c>
      <c r="C19" s="19" t="s">
        <v>1068</v>
      </c>
      <c r="D19" s="24"/>
      <c r="E19" s="24" t="s">
        <v>1057</v>
      </c>
      <c r="F19" s="24" t="s">
        <v>1062</v>
      </c>
      <c r="G19" s="25"/>
      <c r="H19" s="26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36"/>
    </row>
    <row r="20" spans="1:29" x14ac:dyDescent="0.3">
      <c r="A20" s="33">
        <v>19</v>
      </c>
      <c r="B20" s="19" t="s">
        <v>409</v>
      </c>
      <c r="C20" s="19" t="s">
        <v>1068</v>
      </c>
      <c r="D20" s="20"/>
      <c r="E20" s="20" t="s">
        <v>1076</v>
      </c>
      <c r="F20" s="20" t="s">
        <v>1077</v>
      </c>
      <c r="G20" s="21"/>
      <c r="H20" s="22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34"/>
    </row>
    <row r="21" spans="1:29" x14ac:dyDescent="0.3">
      <c r="A21" s="35">
        <v>20</v>
      </c>
      <c r="B21" s="23" t="s">
        <v>410</v>
      </c>
      <c r="C21" s="19" t="s">
        <v>1068</v>
      </c>
      <c r="D21" s="24"/>
      <c r="E21" s="24" t="s">
        <v>411</v>
      </c>
      <c r="F21" s="24" t="s">
        <v>412</v>
      </c>
      <c r="G21" s="25"/>
      <c r="H21" s="26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36"/>
    </row>
    <row r="22" spans="1:29" x14ac:dyDescent="0.3">
      <c r="A22" s="33">
        <v>21</v>
      </c>
      <c r="B22" s="19" t="s">
        <v>413</v>
      </c>
      <c r="C22" s="19"/>
      <c r="D22" s="20"/>
      <c r="E22" s="20" t="s">
        <v>1058</v>
      </c>
      <c r="F22" s="20" t="s">
        <v>1059</v>
      </c>
      <c r="G22" s="21"/>
      <c r="H22" s="22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34"/>
    </row>
    <row r="23" spans="1:29" x14ac:dyDescent="0.3">
      <c r="A23" s="35">
        <v>22</v>
      </c>
      <c r="B23" s="23" t="s">
        <v>414</v>
      </c>
      <c r="C23" s="23"/>
      <c r="D23" s="24"/>
      <c r="E23" s="24" t="s">
        <v>415</v>
      </c>
      <c r="F23" s="24" t="s">
        <v>416</v>
      </c>
      <c r="G23" s="25"/>
      <c r="H23" s="26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36"/>
    </row>
    <row r="24" spans="1:29" x14ac:dyDescent="0.3">
      <c r="A24" s="33">
        <v>23</v>
      </c>
      <c r="B24" s="19" t="s">
        <v>417</v>
      </c>
      <c r="C24" s="19" t="s">
        <v>1068</v>
      </c>
      <c r="D24" s="20"/>
      <c r="E24" s="20" t="s">
        <v>418</v>
      </c>
      <c r="F24" s="20" t="s">
        <v>419</v>
      </c>
      <c r="G24" s="21"/>
      <c r="H24" s="22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34"/>
    </row>
    <row r="25" spans="1:29" x14ac:dyDescent="0.3">
      <c r="A25" s="43">
        <v>24</v>
      </c>
      <c r="B25" s="44" t="s">
        <v>420</v>
      </c>
      <c r="C25" s="44"/>
      <c r="D25" s="45"/>
      <c r="E25" s="45" t="s">
        <v>421</v>
      </c>
      <c r="F25" s="45" t="s">
        <v>422</v>
      </c>
      <c r="G25" s="46"/>
      <c r="H25" s="47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8"/>
    </row>
    <row r="27" spans="1:29" x14ac:dyDescent="0.3">
      <c r="B27" s="49" t="s">
        <v>264</v>
      </c>
      <c r="C27">
        <f>COUNTIF(C2:C25,"Y")</f>
        <v>17</v>
      </c>
    </row>
    <row r="28" spans="1:29" x14ac:dyDescent="0.3">
      <c r="B28" s="51" t="s">
        <v>265</v>
      </c>
      <c r="C28">
        <f>COUNTIF(C2:C25,"AY")</f>
        <v>0</v>
      </c>
    </row>
    <row r="30" spans="1:29" x14ac:dyDescent="0.3">
      <c r="B30" s="50" t="s">
        <v>266</v>
      </c>
      <c r="C30">
        <f>C27+C28</f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opLeftCell="A11" zoomScale="130" zoomScaleNormal="130" workbookViewId="0">
      <selection activeCell="F15" sqref="F15"/>
    </sheetView>
  </sheetViews>
  <sheetFormatPr defaultRowHeight="14.4" x14ac:dyDescent="0.3"/>
  <cols>
    <col min="1" max="1" width="8.88671875" style="53" customWidth="1"/>
    <col min="2" max="2" width="22.6640625" style="53" customWidth="1"/>
    <col min="3" max="3" width="9.109375" style="53" customWidth="1"/>
    <col min="4" max="4" width="17.44140625" style="53" customWidth="1"/>
    <col min="5" max="5" width="24.44140625" style="53" customWidth="1"/>
    <col min="6" max="6" width="11.6640625" style="53" customWidth="1"/>
    <col min="7" max="7" width="11.5546875" style="53" customWidth="1"/>
    <col min="8" max="8" width="12" style="53" customWidth="1"/>
    <col min="9" max="9" width="12.33203125" style="53" customWidth="1"/>
    <col min="10" max="10" width="11.6640625" style="53" customWidth="1"/>
    <col min="11" max="11" width="9.88671875" style="53" customWidth="1"/>
    <col min="12" max="12" width="15.33203125" style="53" customWidth="1"/>
    <col min="13" max="13" width="8.88671875" style="53" customWidth="1"/>
    <col min="14" max="14" width="13.5546875" style="53" customWidth="1"/>
    <col min="15" max="15" width="8.88671875" style="53" customWidth="1"/>
    <col min="16" max="16" width="12.88671875" style="53" customWidth="1"/>
    <col min="17" max="17" width="8.88671875" style="53" customWidth="1"/>
    <col min="18" max="18" width="13.109375" style="53" customWidth="1"/>
    <col min="19" max="19" width="8.88671875" style="53" customWidth="1"/>
    <col min="20" max="20" width="12.6640625" style="53" customWidth="1"/>
    <col min="21" max="21" width="10.6640625" style="53" customWidth="1"/>
    <col min="22" max="22" width="12.6640625" style="53" customWidth="1"/>
    <col min="23" max="23" width="11.44140625" style="53" customWidth="1"/>
    <col min="24" max="24" width="12.109375" style="53" customWidth="1"/>
    <col min="25" max="25" width="13.44140625" style="53" customWidth="1"/>
    <col min="26" max="27" width="12.6640625" style="53" customWidth="1"/>
    <col min="28" max="28" width="12" style="53" customWidth="1"/>
    <col min="29" max="31" width="8.88671875" style="53" customWidth="1"/>
    <col min="32" max="16384" width="8.88671875" style="53"/>
  </cols>
  <sheetData>
    <row r="1" spans="1:29" ht="15" customHeight="1" thickBot="1" x14ac:dyDescent="0.35">
      <c r="A1" s="27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9" t="s">
        <v>5</v>
      </c>
      <c r="G1" s="30" t="s">
        <v>6</v>
      </c>
      <c r="H1" s="31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32" t="s">
        <v>28</v>
      </c>
    </row>
    <row r="2" spans="1:29" x14ac:dyDescent="0.3">
      <c r="A2" s="33">
        <v>1</v>
      </c>
      <c r="B2" s="19"/>
      <c r="C2" s="19"/>
      <c r="D2" s="20"/>
      <c r="E2" s="20" t="s">
        <v>1042</v>
      </c>
      <c r="F2" s="20" t="s">
        <v>1043</v>
      </c>
      <c r="G2" s="21"/>
      <c r="H2" s="22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34"/>
    </row>
    <row r="3" spans="1:29" x14ac:dyDescent="0.3">
      <c r="A3" s="35">
        <v>2</v>
      </c>
      <c r="B3" s="23"/>
      <c r="C3" s="23"/>
      <c r="D3" s="24"/>
      <c r="E3" s="24" t="s">
        <v>1045</v>
      </c>
      <c r="F3" s="24" t="s">
        <v>1044</v>
      </c>
      <c r="G3" s="25"/>
      <c r="H3" s="26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36"/>
    </row>
    <row r="4" spans="1:29" x14ac:dyDescent="0.3">
      <c r="A4" s="33">
        <v>3</v>
      </c>
      <c r="B4" s="19"/>
      <c r="C4" s="19"/>
      <c r="D4" s="20"/>
      <c r="E4" s="20" t="s">
        <v>423</v>
      </c>
      <c r="F4" s="20" t="s">
        <v>424</v>
      </c>
      <c r="G4" s="21"/>
      <c r="H4" s="22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34"/>
    </row>
    <row r="5" spans="1:29" x14ac:dyDescent="0.3">
      <c r="A5" s="35">
        <v>4</v>
      </c>
      <c r="B5" s="23"/>
      <c r="C5" s="23" t="s">
        <v>1068</v>
      </c>
      <c r="D5" s="24"/>
      <c r="E5" s="24" t="s">
        <v>425</v>
      </c>
      <c r="F5" s="24" t="s">
        <v>426</v>
      </c>
      <c r="G5" s="25"/>
      <c r="H5" s="26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36"/>
    </row>
    <row r="6" spans="1:29" x14ac:dyDescent="0.3">
      <c r="A6" s="33">
        <v>5</v>
      </c>
      <c r="B6" s="19"/>
      <c r="C6" s="19" t="s">
        <v>1068</v>
      </c>
      <c r="D6" s="20"/>
      <c r="E6" s="20" t="s">
        <v>427</v>
      </c>
      <c r="F6" s="20" t="s">
        <v>428</v>
      </c>
      <c r="G6" s="21"/>
      <c r="H6" s="2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34"/>
    </row>
    <row r="7" spans="1:29" x14ac:dyDescent="0.3">
      <c r="A7" s="35">
        <v>6</v>
      </c>
      <c r="B7" s="23"/>
      <c r="C7" s="23"/>
      <c r="D7" s="24"/>
      <c r="E7" s="24" t="s">
        <v>429</v>
      </c>
      <c r="F7" s="24" t="s">
        <v>430</v>
      </c>
      <c r="G7" s="25"/>
      <c r="H7" s="26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36"/>
    </row>
    <row r="8" spans="1:29" x14ac:dyDescent="0.3">
      <c r="A8" s="33">
        <v>7</v>
      </c>
      <c r="B8" s="19"/>
      <c r="C8" s="23" t="s">
        <v>1068</v>
      </c>
      <c r="D8" s="20"/>
      <c r="E8" s="20" t="s">
        <v>431</v>
      </c>
      <c r="F8" s="20" t="s">
        <v>432</v>
      </c>
      <c r="G8" s="21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34"/>
    </row>
    <row r="9" spans="1:29" x14ac:dyDescent="0.3">
      <c r="A9" s="35">
        <v>8</v>
      </c>
      <c r="B9" s="23"/>
      <c r="C9" s="23" t="s">
        <v>1068</v>
      </c>
      <c r="D9" s="24"/>
      <c r="E9" s="24" t="s">
        <v>433</v>
      </c>
      <c r="F9" s="24" t="s">
        <v>434</v>
      </c>
      <c r="G9" s="25"/>
      <c r="H9" s="26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36"/>
    </row>
    <row r="10" spans="1:29" x14ac:dyDescent="0.3">
      <c r="A10" s="33">
        <v>9</v>
      </c>
      <c r="B10" s="19"/>
      <c r="C10" s="23" t="s">
        <v>1068</v>
      </c>
      <c r="D10" s="20"/>
      <c r="E10" s="20" t="s">
        <v>435</v>
      </c>
      <c r="F10" s="20" t="s">
        <v>436</v>
      </c>
      <c r="G10" s="21"/>
      <c r="H10" s="22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34"/>
    </row>
    <row r="11" spans="1:29" x14ac:dyDescent="0.3">
      <c r="A11" s="35">
        <v>10</v>
      </c>
      <c r="B11" s="23"/>
      <c r="C11" s="23" t="s">
        <v>1068</v>
      </c>
      <c r="D11" s="24"/>
      <c r="E11" s="24" t="s">
        <v>437</v>
      </c>
      <c r="F11" s="24" t="s">
        <v>438</v>
      </c>
      <c r="G11" s="25"/>
      <c r="H11" s="26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36"/>
    </row>
    <row r="12" spans="1:29" x14ac:dyDescent="0.3">
      <c r="A12" s="33">
        <v>11</v>
      </c>
      <c r="B12" s="19"/>
      <c r="C12" s="19"/>
      <c r="D12" s="20"/>
      <c r="E12" s="20" t="s">
        <v>439</v>
      </c>
      <c r="F12" s="20" t="s">
        <v>440</v>
      </c>
      <c r="G12" s="21"/>
      <c r="H12" s="22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34"/>
    </row>
    <row r="13" spans="1:29" x14ac:dyDescent="0.3">
      <c r="A13" s="35">
        <v>12</v>
      </c>
      <c r="B13" s="23"/>
      <c r="C13" s="23" t="s">
        <v>1068</v>
      </c>
      <c r="D13" s="24"/>
      <c r="E13" s="24" t="s">
        <v>441</v>
      </c>
      <c r="F13" s="24" t="s">
        <v>442</v>
      </c>
      <c r="G13" s="25"/>
      <c r="H13" s="26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36"/>
    </row>
    <row r="14" spans="1:29" x14ac:dyDescent="0.3">
      <c r="A14" s="33">
        <v>13</v>
      </c>
      <c r="B14" s="19"/>
      <c r="C14" s="19" t="s">
        <v>1068</v>
      </c>
      <c r="D14" s="20"/>
      <c r="E14" s="20" t="s">
        <v>443</v>
      </c>
      <c r="F14" s="20" t="s">
        <v>444</v>
      </c>
      <c r="G14" s="21"/>
      <c r="H14" s="22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34"/>
    </row>
    <row r="15" spans="1:29" x14ac:dyDescent="0.3">
      <c r="A15" s="35">
        <v>14</v>
      </c>
      <c r="B15" s="23"/>
      <c r="C15" s="23" t="s">
        <v>1068</v>
      </c>
      <c r="D15" s="24"/>
      <c r="E15" s="24" t="s">
        <v>1080</v>
      </c>
      <c r="F15" s="24" t="s">
        <v>1081</v>
      </c>
      <c r="G15" s="25"/>
      <c r="H15" s="26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36"/>
    </row>
    <row r="16" spans="1:29" x14ac:dyDescent="0.3">
      <c r="A16" s="33">
        <v>15</v>
      </c>
      <c r="B16" s="19"/>
      <c r="C16" s="19" t="s">
        <v>1068</v>
      </c>
      <c r="D16" s="20"/>
      <c r="E16" s="20" t="s">
        <v>445</v>
      </c>
      <c r="F16" s="20" t="s">
        <v>446</v>
      </c>
      <c r="G16" s="21"/>
      <c r="H16" s="22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34"/>
    </row>
    <row r="17" spans="1:29" x14ac:dyDescent="0.3">
      <c r="A17" s="35">
        <v>16</v>
      </c>
      <c r="B17" s="23"/>
      <c r="C17" s="23"/>
      <c r="D17" s="24"/>
      <c r="E17" s="24" t="s">
        <v>447</v>
      </c>
      <c r="F17" s="24" t="s">
        <v>448</v>
      </c>
      <c r="G17" s="25"/>
      <c r="H17" s="26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36"/>
    </row>
    <row r="18" spans="1:29" x14ac:dyDescent="0.3">
      <c r="A18" s="33">
        <v>17</v>
      </c>
      <c r="B18" s="19"/>
      <c r="C18" s="19" t="s">
        <v>1068</v>
      </c>
      <c r="D18" s="20"/>
      <c r="E18" s="20" t="s">
        <v>449</v>
      </c>
      <c r="F18" s="20" t="s">
        <v>450</v>
      </c>
      <c r="G18" s="21"/>
      <c r="H18" s="22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34"/>
    </row>
    <row r="19" spans="1:29" x14ac:dyDescent="0.3">
      <c r="A19" s="35">
        <v>18</v>
      </c>
      <c r="B19" s="23"/>
      <c r="C19" s="23"/>
      <c r="D19" s="24"/>
      <c r="E19" s="24" t="s">
        <v>451</v>
      </c>
      <c r="F19" s="24" t="s">
        <v>81</v>
      </c>
      <c r="G19" s="25"/>
      <c r="H19" s="26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36"/>
    </row>
    <row r="20" spans="1:29" x14ac:dyDescent="0.3">
      <c r="A20" s="33">
        <v>19</v>
      </c>
      <c r="B20" s="19"/>
      <c r="C20" s="19" t="s">
        <v>1068</v>
      </c>
      <c r="D20" s="20"/>
      <c r="E20" s="20" t="s">
        <v>452</v>
      </c>
      <c r="F20" s="20" t="s">
        <v>453</v>
      </c>
      <c r="G20" s="21"/>
      <c r="H20" s="22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34"/>
    </row>
    <row r="21" spans="1:29" x14ac:dyDescent="0.3">
      <c r="A21" s="35">
        <v>20</v>
      </c>
      <c r="B21" s="23"/>
      <c r="C21" s="23" t="s">
        <v>1068</v>
      </c>
      <c r="D21" s="24"/>
      <c r="E21" s="24" t="s">
        <v>472</v>
      </c>
      <c r="F21" s="24" t="s">
        <v>473</v>
      </c>
      <c r="G21" s="25"/>
      <c r="H21" s="26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36"/>
    </row>
    <row r="22" spans="1:29" x14ac:dyDescent="0.3">
      <c r="A22" s="33">
        <v>21</v>
      </c>
      <c r="B22" s="19"/>
      <c r="C22" s="19"/>
      <c r="D22" s="20"/>
      <c r="E22" s="20" t="s">
        <v>455</v>
      </c>
      <c r="F22" s="20" t="s">
        <v>456</v>
      </c>
      <c r="G22" s="21"/>
      <c r="H22" s="22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34"/>
    </row>
    <row r="23" spans="1:29" x14ac:dyDescent="0.3">
      <c r="A23" s="35">
        <v>22</v>
      </c>
      <c r="B23" s="23"/>
      <c r="C23" s="23" t="s">
        <v>1068</v>
      </c>
      <c r="D23" s="24"/>
      <c r="E23" s="24" t="s">
        <v>454</v>
      </c>
      <c r="F23" s="24" t="s">
        <v>87</v>
      </c>
      <c r="G23" s="25"/>
      <c r="H23" s="26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36"/>
    </row>
    <row r="24" spans="1:29" x14ac:dyDescent="0.3">
      <c r="A24" s="33">
        <v>23</v>
      </c>
      <c r="B24" s="19"/>
      <c r="C24" s="19"/>
      <c r="D24" s="20"/>
      <c r="E24" s="20" t="s">
        <v>457</v>
      </c>
      <c r="F24" s="20"/>
      <c r="G24" s="21"/>
      <c r="H24" s="22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34"/>
    </row>
    <row r="25" spans="1:29" x14ac:dyDescent="0.3">
      <c r="A25" s="35">
        <v>24</v>
      </c>
      <c r="B25" s="23"/>
      <c r="C25" s="23"/>
      <c r="D25" s="24"/>
      <c r="E25" s="24" t="s">
        <v>458</v>
      </c>
      <c r="F25" s="24" t="s">
        <v>459</v>
      </c>
      <c r="G25" s="25"/>
      <c r="H25" s="26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36"/>
    </row>
    <row r="26" spans="1:29" x14ac:dyDescent="0.3">
      <c r="A26" s="33">
        <v>25</v>
      </c>
      <c r="B26" s="19"/>
      <c r="C26" s="19" t="s">
        <v>1068</v>
      </c>
      <c r="D26" s="20"/>
      <c r="E26" s="20" t="s">
        <v>460</v>
      </c>
      <c r="F26" s="20" t="s">
        <v>461</v>
      </c>
      <c r="G26" s="21"/>
      <c r="H26" s="22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34"/>
    </row>
    <row r="27" spans="1:29" x14ac:dyDescent="0.3">
      <c r="A27" s="35">
        <v>26</v>
      </c>
      <c r="B27" s="23"/>
      <c r="C27" s="23" t="s">
        <v>1068</v>
      </c>
      <c r="D27" s="24"/>
      <c r="E27" s="24" t="s">
        <v>462</v>
      </c>
      <c r="F27" s="24" t="s">
        <v>463</v>
      </c>
      <c r="G27" s="25"/>
      <c r="H27" s="26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36"/>
    </row>
    <row r="28" spans="1:29" x14ac:dyDescent="0.3">
      <c r="A28" s="33">
        <v>27</v>
      </c>
      <c r="B28" s="19"/>
      <c r="C28" s="19" t="s">
        <v>1068</v>
      </c>
      <c r="D28" s="20"/>
      <c r="E28" s="20" t="s">
        <v>464</v>
      </c>
      <c r="F28" s="20" t="s">
        <v>465</v>
      </c>
      <c r="G28" s="21"/>
      <c r="H28" s="22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34"/>
    </row>
    <row r="29" spans="1:29" x14ac:dyDescent="0.3">
      <c r="A29" s="35">
        <v>28</v>
      </c>
      <c r="B29" s="23"/>
      <c r="C29" s="23" t="s">
        <v>1068</v>
      </c>
      <c r="D29" s="24"/>
      <c r="E29" s="24" t="s">
        <v>466</v>
      </c>
      <c r="F29" s="24" t="s">
        <v>467</v>
      </c>
      <c r="G29" s="25"/>
      <c r="H29" s="26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36"/>
    </row>
    <row r="30" spans="1:29" x14ac:dyDescent="0.3">
      <c r="A30" s="33">
        <v>29</v>
      </c>
      <c r="B30" s="19"/>
      <c r="C30" s="19"/>
      <c r="D30" s="20"/>
      <c r="E30" s="20" t="s">
        <v>468</v>
      </c>
      <c r="F30" s="20" t="s">
        <v>469</v>
      </c>
      <c r="G30" s="21"/>
      <c r="H30" s="22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34"/>
    </row>
    <row r="31" spans="1:29" x14ac:dyDescent="0.3">
      <c r="A31" s="35">
        <v>30</v>
      </c>
      <c r="B31" s="23"/>
      <c r="C31" s="23"/>
      <c r="D31" s="24"/>
      <c r="E31" s="24" t="s">
        <v>470</v>
      </c>
      <c r="F31" s="24" t="s">
        <v>471</v>
      </c>
      <c r="G31" s="25"/>
      <c r="H31" s="26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36"/>
    </row>
    <row r="32" spans="1:29" x14ac:dyDescent="0.3">
      <c r="A32" s="37">
        <v>31</v>
      </c>
      <c r="B32" s="38"/>
      <c r="C32" s="38"/>
      <c r="D32" s="39"/>
      <c r="E32" s="39" t="s">
        <v>472</v>
      </c>
      <c r="F32" s="39" t="s">
        <v>473</v>
      </c>
      <c r="G32" s="40"/>
      <c r="H32" s="41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42"/>
    </row>
    <row r="35" spans="2:3" x14ac:dyDescent="0.3">
      <c r="B35" s="49" t="s">
        <v>264</v>
      </c>
      <c r="C35">
        <f>COUNTIF(C2:C32,"Y")</f>
        <v>18</v>
      </c>
    </row>
    <row r="36" spans="2:3" x14ac:dyDescent="0.3">
      <c r="B36" s="51" t="s">
        <v>265</v>
      </c>
      <c r="C36">
        <f>COUNTIF(C2:C32,"AY")</f>
        <v>0</v>
      </c>
    </row>
    <row r="38" spans="2:3" x14ac:dyDescent="0.3">
      <c r="B38" s="50" t="s">
        <v>266</v>
      </c>
      <c r="C38">
        <f>C35+C36</f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opLeftCell="A26" zoomScale="115" zoomScaleNormal="115" workbookViewId="0">
      <selection activeCell="C35" sqref="C35"/>
    </sheetView>
  </sheetViews>
  <sheetFormatPr defaultRowHeight="14.4" x14ac:dyDescent="0.3"/>
  <cols>
    <col min="1" max="1" width="6.88671875" style="53" customWidth="1"/>
    <col min="2" max="2" width="28.109375" style="53" bestFit="1" customWidth="1"/>
    <col min="4" max="4" width="17.33203125" style="1" bestFit="1" customWidth="1"/>
    <col min="5" max="5" width="20.44140625" style="1" customWidth="1"/>
    <col min="6" max="6" width="11.33203125" style="53" customWidth="1"/>
    <col min="7" max="8" width="12" style="53" customWidth="1"/>
    <col min="9" max="9" width="11.6640625" style="53" customWidth="1"/>
    <col min="10" max="10" width="9.6640625" style="53" customWidth="1"/>
    <col min="11" max="11" width="15.109375" style="53" customWidth="1"/>
    <col min="13" max="13" width="13.5546875" style="53" customWidth="1"/>
    <col min="15" max="15" width="12.5546875" style="53" customWidth="1"/>
    <col min="17" max="17" width="13" style="53" customWidth="1"/>
    <col min="19" max="19" width="12.44140625" style="53" customWidth="1"/>
    <col min="20" max="20" width="10.33203125" style="53" customWidth="1"/>
    <col min="21" max="21" width="12.44140625" style="53" customWidth="1"/>
    <col min="22" max="22" width="11.44140625" style="53" customWidth="1"/>
    <col min="23" max="23" width="12.109375" style="53" customWidth="1"/>
    <col min="24" max="24" width="13.33203125" style="53" customWidth="1"/>
    <col min="25" max="25" width="12.6640625" style="53" customWidth="1"/>
    <col min="26" max="26" width="12.5546875" style="53" customWidth="1"/>
    <col min="27" max="27" width="12" style="53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 t="s">
        <v>474</v>
      </c>
      <c r="E2" s="1" t="s">
        <v>475</v>
      </c>
      <c r="F2" s="1" t="s">
        <v>476</v>
      </c>
    </row>
    <row r="3" spans="1:29" x14ac:dyDescent="0.3">
      <c r="A3">
        <v>2</v>
      </c>
      <c r="B3" t="s">
        <v>477</v>
      </c>
      <c r="E3" s="1" t="s">
        <v>478</v>
      </c>
      <c r="F3" s="1" t="s">
        <v>479</v>
      </c>
    </row>
    <row r="4" spans="1:29" x14ac:dyDescent="0.3">
      <c r="A4">
        <v>3</v>
      </c>
      <c r="B4" t="s">
        <v>480</v>
      </c>
      <c r="E4" s="1" t="s">
        <v>481</v>
      </c>
      <c r="F4" s="1" t="s">
        <v>482</v>
      </c>
    </row>
    <row r="5" spans="1:29" x14ac:dyDescent="0.3">
      <c r="A5">
        <v>4</v>
      </c>
      <c r="B5" t="s">
        <v>483</v>
      </c>
      <c r="E5" s="1" t="s">
        <v>484</v>
      </c>
      <c r="F5" s="1" t="s">
        <v>485</v>
      </c>
    </row>
    <row r="6" spans="1:29" x14ac:dyDescent="0.3">
      <c r="A6">
        <v>5</v>
      </c>
      <c r="B6" t="s">
        <v>486</v>
      </c>
      <c r="E6" s="1" t="s">
        <v>487</v>
      </c>
      <c r="F6" s="1" t="s">
        <v>488</v>
      </c>
    </row>
    <row r="7" spans="1:29" x14ac:dyDescent="0.3">
      <c r="A7">
        <v>6</v>
      </c>
      <c r="B7" t="s">
        <v>489</v>
      </c>
      <c r="E7" s="1" t="s">
        <v>490</v>
      </c>
      <c r="F7" s="1" t="s">
        <v>491</v>
      </c>
    </row>
    <row r="8" spans="1:29" x14ac:dyDescent="0.3">
      <c r="A8">
        <v>7</v>
      </c>
      <c r="B8" t="s">
        <v>492</v>
      </c>
      <c r="E8" s="1" t="s">
        <v>493</v>
      </c>
      <c r="F8" s="1" t="s">
        <v>494</v>
      </c>
    </row>
    <row r="9" spans="1:29" x14ac:dyDescent="0.3">
      <c r="A9">
        <v>8</v>
      </c>
      <c r="B9" t="s">
        <v>495</v>
      </c>
      <c r="E9" s="1" t="s">
        <v>496</v>
      </c>
      <c r="F9" s="1" t="s">
        <v>497</v>
      </c>
    </row>
    <row r="10" spans="1:29" x14ac:dyDescent="0.3">
      <c r="A10">
        <v>9</v>
      </c>
      <c r="B10" t="s">
        <v>498</v>
      </c>
      <c r="E10" s="1" t="s">
        <v>499</v>
      </c>
      <c r="F10" s="1" t="s">
        <v>500</v>
      </c>
    </row>
    <row r="11" spans="1:29" x14ac:dyDescent="0.3">
      <c r="A11">
        <v>10</v>
      </c>
      <c r="B11" t="s">
        <v>501</v>
      </c>
      <c r="E11" s="1" t="s">
        <v>502</v>
      </c>
      <c r="F11" s="1" t="s">
        <v>503</v>
      </c>
    </row>
    <row r="12" spans="1:29" x14ac:dyDescent="0.3">
      <c r="A12">
        <v>11</v>
      </c>
      <c r="B12" t="s">
        <v>504</v>
      </c>
      <c r="E12" s="1" t="s">
        <v>505</v>
      </c>
      <c r="F12" s="1" t="s">
        <v>506</v>
      </c>
    </row>
    <row r="13" spans="1:29" x14ac:dyDescent="0.3">
      <c r="A13">
        <v>12</v>
      </c>
      <c r="B13" t="s">
        <v>507</v>
      </c>
      <c r="E13" s="1" t="s">
        <v>508</v>
      </c>
      <c r="F13" s="1" t="s">
        <v>509</v>
      </c>
    </row>
    <row r="14" spans="1:29" x14ac:dyDescent="0.3">
      <c r="A14">
        <v>13</v>
      </c>
      <c r="B14" t="s">
        <v>510</v>
      </c>
      <c r="C14" s="53"/>
      <c r="E14" s="1" t="s">
        <v>511</v>
      </c>
      <c r="F14" s="1" t="s">
        <v>512</v>
      </c>
    </row>
    <row r="15" spans="1:29" x14ac:dyDescent="0.3">
      <c r="A15">
        <v>14</v>
      </c>
      <c r="B15" t="s">
        <v>513</v>
      </c>
      <c r="C15" s="53"/>
      <c r="E15" s="1" t="s">
        <v>514</v>
      </c>
      <c r="F15" s="1" t="s">
        <v>515</v>
      </c>
    </row>
    <row r="16" spans="1:29" x14ac:dyDescent="0.3">
      <c r="A16">
        <v>15</v>
      </c>
      <c r="B16" t="s">
        <v>516</v>
      </c>
      <c r="E16" s="1" t="s">
        <v>517</v>
      </c>
      <c r="F16" s="1" t="s">
        <v>518</v>
      </c>
    </row>
    <row r="17" spans="1:6" x14ac:dyDescent="0.3">
      <c r="A17">
        <v>16</v>
      </c>
      <c r="B17" t="s">
        <v>519</v>
      </c>
      <c r="E17" s="1" t="s">
        <v>520</v>
      </c>
      <c r="F17" s="1" t="s">
        <v>521</v>
      </c>
    </row>
    <row r="18" spans="1:6" x14ac:dyDescent="0.3">
      <c r="A18">
        <v>17</v>
      </c>
      <c r="B18" t="s">
        <v>522</v>
      </c>
      <c r="C18" t="s">
        <v>1068</v>
      </c>
      <c r="E18" s="1" t="s">
        <v>523</v>
      </c>
      <c r="F18" s="1" t="s">
        <v>524</v>
      </c>
    </row>
    <row r="19" spans="1:6" x14ac:dyDescent="0.3">
      <c r="A19">
        <v>18</v>
      </c>
      <c r="B19" t="s">
        <v>525</v>
      </c>
      <c r="E19" s="1" t="s">
        <v>526</v>
      </c>
      <c r="F19" s="1" t="s">
        <v>527</v>
      </c>
    </row>
    <row r="20" spans="1:6" x14ac:dyDescent="0.3">
      <c r="A20">
        <v>19</v>
      </c>
      <c r="B20" t="s">
        <v>528</v>
      </c>
      <c r="E20" s="1" t="s">
        <v>529</v>
      </c>
      <c r="F20" s="1" t="s">
        <v>530</v>
      </c>
    </row>
    <row r="21" spans="1:6" x14ac:dyDescent="0.3">
      <c r="A21">
        <v>20</v>
      </c>
      <c r="B21" t="s">
        <v>531</v>
      </c>
      <c r="E21" s="1" t="s">
        <v>532</v>
      </c>
      <c r="F21" s="1" t="s">
        <v>533</v>
      </c>
    </row>
    <row r="22" spans="1:6" x14ac:dyDescent="0.3">
      <c r="A22">
        <v>21</v>
      </c>
      <c r="B22" t="s">
        <v>534</v>
      </c>
      <c r="E22" s="1" t="s">
        <v>535</v>
      </c>
      <c r="F22" s="1" t="s">
        <v>536</v>
      </c>
    </row>
    <row r="23" spans="1:6" x14ac:dyDescent="0.3">
      <c r="A23">
        <v>22</v>
      </c>
      <c r="B23" t="s">
        <v>537</v>
      </c>
      <c r="E23" s="1" t="s">
        <v>538</v>
      </c>
      <c r="F23" s="1" t="s">
        <v>539</v>
      </c>
    </row>
    <row r="24" spans="1:6" x14ac:dyDescent="0.3">
      <c r="A24">
        <v>23</v>
      </c>
      <c r="B24" t="s">
        <v>540</v>
      </c>
      <c r="E24" s="1" t="s">
        <v>541</v>
      </c>
      <c r="F24" s="1" t="s">
        <v>542</v>
      </c>
    </row>
    <row r="25" spans="1:6" x14ac:dyDescent="0.3">
      <c r="A25">
        <v>24</v>
      </c>
      <c r="B25" t="s">
        <v>543</v>
      </c>
      <c r="E25" s="1" t="s">
        <v>544</v>
      </c>
      <c r="F25" s="1" t="s">
        <v>545</v>
      </c>
    </row>
    <row r="26" spans="1:6" x14ac:dyDescent="0.3">
      <c r="A26">
        <v>25</v>
      </c>
      <c r="B26" t="s">
        <v>546</v>
      </c>
      <c r="C26" t="s">
        <v>1068</v>
      </c>
      <c r="E26" s="1" t="s">
        <v>547</v>
      </c>
      <c r="F26" s="1" t="s">
        <v>548</v>
      </c>
    </row>
    <row r="27" spans="1:6" x14ac:dyDescent="0.3">
      <c r="A27">
        <v>26</v>
      </c>
      <c r="B27" t="s">
        <v>549</v>
      </c>
      <c r="E27" s="1" t="s">
        <v>550</v>
      </c>
      <c r="F27" s="1" t="s">
        <v>551</v>
      </c>
    </row>
    <row r="28" spans="1:6" x14ac:dyDescent="0.3">
      <c r="A28">
        <v>27</v>
      </c>
      <c r="B28" t="s">
        <v>552</v>
      </c>
      <c r="E28" s="1" t="s">
        <v>553</v>
      </c>
      <c r="F28" s="1" t="s">
        <v>554</v>
      </c>
    </row>
    <row r="29" spans="1:6" x14ac:dyDescent="0.3">
      <c r="A29">
        <v>28</v>
      </c>
      <c r="B29" t="s">
        <v>555</v>
      </c>
      <c r="E29" s="1" t="s">
        <v>556</v>
      </c>
      <c r="F29" s="1" t="s">
        <v>557</v>
      </c>
    </row>
    <row r="30" spans="1:6" x14ac:dyDescent="0.3">
      <c r="A30">
        <v>29</v>
      </c>
      <c r="B30" t="s">
        <v>558</v>
      </c>
      <c r="E30" s="1" t="s">
        <v>559</v>
      </c>
      <c r="F30" s="1" t="s">
        <v>560</v>
      </c>
    </row>
    <row r="31" spans="1:6" x14ac:dyDescent="0.3">
      <c r="A31">
        <v>30</v>
      </c>
      <c r="B31" t="s">
        <v>561</v>
      </c>
      <c r="E31" s="1" t="s">
        <v>562</v>
      </c>
      <c r="F31" s="1" t="s">
        <v>563</v>
      </c>
    </row>
    <row r="32" spans="1:6" x14ac:dyDescent="0.3">
      <c r="A32">
        <v>31</v>
      </c>
      <c r="B32" t="s">
        <v>564</v>
      </c>
      <c r="E32" s="1" t="s">
        <v>565</v>
      </c>
      <c r="F32" s="1" t="s">
        <v>566</v>
      </c>
    </row>
    <row r="33" spans="1:6" x14ac:dyDescent="0.3">
      <c r="A33">
        <v>32</v>
      </c>
      <c r="B33" t="s">
        <v>567</v>
      </c>
      <c r="E33" s="1" t="s">
        <v>568</v>
      </c>
      <c r="F33" s="1" t="s">
        <v>569</v>
      </c>
    </row>
    <row r="34" spans="1:6" x14ac:dyDescent="0.3">
      <c r="A34">
        <v>33</v>
      </c>
      <c r="B34" t="s">
        <v>570</v>
      </c>
      <c r="E34" s="1" t="s">
        <v>571</v>
      </c>
      <c r="F34" s="1" t="s">
        <v>572</v>
      </c>
    </row>
    <row r="35" spans="1:6" x14ac:dyDescent="0.3">
      <c r="A35">
        <v>34</v>
      </c>
      <c r="B35" t="s">
        <v>573</v>
      </c>
      <c r="E35" s="1" t="s">
        <v>574</v>
      </c>
      <c r="F35" s="1" t="s">
        <v>575</v>
      </c>
    </row>
    <row r="36" spans="1:6" x14ac:dyDescent="0.3">
      <c r="A36">
        <v>35</v>
      </c>
      <c r="B36" t="s">
        <v>576</v>
      </c>
      <c r="E36" s="1" t="s">
        <v>577</v>
      </c>
      <c r="F36" s="1" t="s">
        <v>578</v>
      </c>
    </row>
    <row r="37" spans="1:6" x14ac:dyDescent="0.3">
      <c r="A37">
        <v>36</v>
      </c>
      <c r="B37" t="s">
        <v>579</v>
      </c>
      <c r="E37" s="1" t="s">
        <v>580</v>
      </c>
      <c r="F37" s="1" t="s">
        <v>581</v>
      </c>
    </row>
    <row r="38" spans="1:6" x14ac:dyDescent="0.3">
      <c r="A38">
        <v>37</v>
      </c>
      <c r="B38" t="s">
        <v>582</v>
      </c>
      <c r="E38" s="1" t="s">
        <v>583</v>
      </c>
      <c r="F38" s="1" t="s">
        <v>584</v>
      </c>
    </row>
    <row r="39" spans="1:6" x14ac:dyDescent="0.3">
      <c r="A39">
        <v>38</v>
      </c>
      <c r="B39" t="s">
        <v>585</v>
      </c>
      <c r="C39" t="s">
        <v>1068</v>
      </c>
      <c r="E39" s="1" t="s">
        <v>586</v>
      </c>
      <c r="F39" s="1" t="s">
        <v>587</v>
      </c>
    </row>
    <row r="40" spans="1:6" x14ac:dyDescent="0.3">
      <c r="A40">
        <v>39</v>
      </c>
      <c r="B40" t="s">
        <v>588</v>
      </c>
      <c r="E40" s="1" t="s">
        <v>589</v>
      </c>
      <c r="F40" s="1" t="s">
        <v>590</v>
      </c>
    </row>
    <row r="41" spans="1:6" x14ac:dyDescent="0.3">
      <c r="A41">
        <v>40</v>
      </c>
      <c r="B41" t="s">
        <v>591</v>
      </c>
      <c r="E41" s="1" t="s">
        <v>592</v>
      </c>
      <c r="F41" s="1" t="s">
        <v>593</v>
      </c>
    </row>
    <row r="42" spans="1:6" x14ac:dyDescent="0.3">
      <c r="A42">
        <v>41</v>
      </c>
      <c r="B42" t="s">
        <v>594</v>
      </c>
      <c r="E42" s="1" t="s">
        <v>595</v>
      </c>
      <c r="F42" s="1" t="s">
        <v>596</v>
      </c>
    </row>
    <row r="43" spans="1:6" x14ac:dyDescent="0.3">
      <c r="A43">
        <v>42</v>
      </c>
      <c r="B43" t="s">
        <v>597</v>
      </c>
      <c r="F43" s="1"/>
    </row>
    <row r="44" spans="1:6" x14ac:dyDescent="0.3">
      <c r="A44">
        <v>43</v>
      </c>
      <c r="B44" t="s">
        <v>276</v>
      </c>
      <c r="F44" s="1"/>
    </row>
    <row r="45" spans="1:6" x14ac:dyDescent="0.3">
      <c r="A45" s="53">
        <v>44</v>
      </c>
      <c r="B45" s="53" t="s">
        <v>280</v>
      </c>
      <c r="F45" s="1"/>
    </row>
    <row r="50" spans="2:3" x14ac:dyDescent="0.3">
      <c r="B50" s="49" t="s">
        <v>264</v>
      </c>
      <c r="C50">
        <f>COUNTIF(C2:C46,"Y")</f>
        <v>3</v>
      </c>
    </row>
    <row r="51" spans="2:3" x14ac:dyDescent="0.3">
      <c r="B51" s="51" t="s">
        <v>265</v>
      </c>
      <c r="C51">
        <f>COUNTIF(C2:C45,"AY")</f>
        <v>0</v>
      </c>
    </row>
    <row r="53" spans="2:3" x14ac:dyDescent="0.3">
      <c r="B53" s="50" t="s">
        <v>266</v>
      </c>
      <c r="C53">
        <f>C50+C51</f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22" zoomScale="130" zoomScaleNormal="130" workbookViewId="0">
      <selection activeCell="D28" sqref="D28"/>
    </sheetView>
  </sheetViews>
  <sheetFormatPr defaultRowHeight="14.4" x14ac:dyDescent="0.3"/>
  <cols>
    <col min="1" max="1" width="6" style="53" customWidth="1"/>
    <col min="2" max="2" width="25.88671875" style="1" customWidth="1"/>
    <col min="3" max="3" width="9.6640625" style="1" bestFit="1" customWidth="1"/>
    <col min="4" max="4" width="17.33203125" style="1" customWidth="1"/>
    <col min="5" max="5" width="17.33203125" style="1" bestFit="1" customWidth="1"/>
    <col min="6" max="6" width="11.6640625" style="3" bestFit="1" customWidth="1"/>
    <col min="7" max="7" width="10.88671875" style="53" customWidth="1"/>
    <col min="8" max="8" width="12.44140625" style="3" bestFit="1" customWidth="1"/>
    <col min="9" max="9" width="11.88671875" style="53" bestFit="1" customWidth="1"/>
    <col min="10" max="10" width="10" style="3" bestFit="1" customWidth="1"/>
    <col min="11" max="11" width="11.5546875" style="53" customWidth="1"/>
    <col min="12" max="12" width="9.109375" style="3" customWidth="1"/>
    <col min="13" max="13" width="13.6640625" style="53" bestFit="1" customWidth="1"/>
  </cols>
  <sheetData>
    <row r="1" spans="1:2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t="s">
        <v>7</v>
      </c>
      <c r="I1" s="3" t="s">
        <v>8</v>
      </c>
      <c r="J1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 s="1" t="s">
        <v>598</v>
      </c>
      <c r="C2" s="1" t="s">
        <v>1068</v>
      </c>
      <c r="E2" s="1" t="s">
        <v>599</v>
      </c>
      <c r="F2" s="1" t="s">
        <v>600</v>
      </c>
      <c r="G2" s="3">
        <v>200</v>
      </c>
      <c r="H2" s="8">
        <v>43833</v>
      </c>
      <c r="I2" s="3">
        <v>200</v>
      </c>
      <c r="J2" s="8">
        <v>43864</v>
      </c>
      <c r="K2" s="3">
        <v>200</v>
      </c>
      <c r="L2" s="8">
        <v>43893</v>
      </c>
      <c r="M2" s="3">
        <v>200</v>
      </c>
      <c r="N2" s="8">
        <v>43925</v>
      </c>
    </row>
    <row r="3" spans="1:29" x14ac:dyDescent="0.3">
      <c r="A3">
        <v>2</v>
      </c>
      <c r="B3" s="1" t="s">
        <v>601</v>
      </c>
      <c r="C3" s="1" t="s">
        <v>1068</v>
      </c>
      <c r="E3" s="1" t="s">
        <v>602</v>
      </c>
      <c r="F3" s="1" t="s">
        <v>603</v>
      </c>
      <c r="G3" s="3">
        <v>200</v>
      </c>
      <c r="H3" s="8">
        <v>43833</v>
      </c>
      <c r="I3" s="3">
        <v>200</v>
      </c>
      <c r="J3" s="8">
        <v>43864</v>
      </c>
      <c r="K3" s="3">
        <v>200</v>
      </c>
      <c r="L3" s="8">
        <v>43893</v>
      </c>
      <c r="M3" s="3">
        <v>200</v>
      </c>
      <c r="N3" s="8">
        <v>43925</v>
      </c>
    </row>
    <row r="4" spans="1:29" x14ac:dyDescent="0.3">
      <c r="A4">
        <v>3</v>
      </c>
      <c r="B4" s="1" t="s">
        <v>604</v>
      </c>
      <c r="E4" s="1" t="s">
        <v>605</v>
      </c>
      <c r="F4" s="1" t="s">
        <v>606</v>
      </c>
      <c r="G4" s="3">
        <v>200</v>
      </c>
      <c r="H4" s="8">
        <v>43833</v>
      </c>
      <c r="I4" s="3">
        <v>200</v>
      </c>
      <c r="J4" s="8">
        <v>43864</v>
      </c>
      <c r="K4" s="3">
        <v>200</v>
      </c>
      <c r="L4" s="8">
        <v>43895</v>
      </c>
      <c r="M4" s="3">
        <v>200</v>
      </c>
      <c r="N4" s="8">
        <v>43926</v>
      </c>
    </row>
    <row r="5" spans="1:29" x14ac:dyDescent="0.3">
      <c r="A5">
        <v>4</v>
      </c>
      <c r="B5" s="1" t="s">
        <v>607</v>
      </c>
      <c r="C5" s="1" t="s">
        <v>1068</v>
      </c>
      <c r="E5" s="1" t="s">
        <v>608</v>
      </c>
      <c r="F5" s="1" t="s">
        <v>609</v>
      </c>
      <c r="G5" s="3"/>
      <c r="I5" s="3"/>
      <c r="K5" s="3"/>
      <c r="M5" s="3"/>
    </row>
    <row r="6" spans="1:29" x14ac:dyDescent="0.3">
      <c r="A6">
        <v>5</v>
      </c>
      <c r="B6" s="1" t="s">
        <v>610</v>
      </c>
      <c r="C6" s="1" t="s">
        <v>1068</v>
      </c>
      <c r="E6" s="1" t="s">
        <v>611</v>
      </c>
      <c r="F6" s="1" t="s">
        <v>612</v>
      </c>
      <c r="G6" s="3">
        <v>200</v>
      </c>
      <c r="H6" s="8">
        <v>43833</v>
      </c>
      <c r="I6" s="3">
        <v>200</v>
      </c>
      <c r="J6" s="8">
        <v>43864</v>
      </c>
      <c r="K6" s="3">
        <v>200</v>
      </c>
      <c r="L6" s="8">
        <v>43893</v>
      </c>
      <c r="M6" s="3"/>
      <c r="N6" s="53"/>
    </row>
    <row r="7" spans="1:29" x14ac:dyDescent="0.3">
      <c r="A7">
        <v>6</v>
      </c>
      <c r="B7" s="1" t="s">
        <v>613</v>
      </c>
      <c r="C7" s="1" t="s">
        <v>1068</v>
      </c>
      <c r="E7" s="1" t="s">
        <v>614</v>
      </c>
      <c r="F7" s="1" t="s">
        <v>615</v>
      </c>
      <c r="G7" s="3">
        <v>200</v>
      </c>
      <c r="H7" s="8">
        <v>43833</v>
      </c>
      <c r="I7" s="3">
        <v>200</v>
      </c>
      <c r="J7" s="8">
        <v>43864</v>
      </c>
      <c r="K7" s="3">
        <v>200</v>
      </c>
      <c r="L7" s="8">
        <v>43893</v>
      </c>
      <c r="M7" s="3">
        <v>200</v>
      </c>
      <c r="N7" s="8">
        <v>43925</v>
      </c>
    </row>
    <row r="8" spans="1:29" x14ac:dyDescent="0.3">
      <c r="A8">
        <v>7</v>
      </c>
      <c r="B8" s="1" t="s">
        <v>616</v>
      </c>
      <c r="C8" s="1" t="s">
        <v>1068</v>
      </c>
      <c r="E8" s="1" t="s">
        <v>617</v>
      </c>
      <c r="F8" s="1" t="s">
        <v>618</v>
      </c>
      <c r="G8" s="3">
        <v>200</v>
      </c>
      <c r="H8" s="8">
        <v>43833</v>
      </c>
      <c r="I8" s="3">
        <v>200</v>
      </c>
      <c r="J8" s="8">
        <v>43864</v>
      </c>
      <c r="K8" s="3">
        <v>200</v>
      </c>
      <c r="L8" s="8">
        <v>43893</v>
      </c>
      <c r="M8" s="3">
        <v>200</v>
      </c>
      <c r="N8" s="8">
        <v>43924</v>
      </c>
    </row>
    <row r="9" spans="1:29" x14ac:dyDescent="0.3">
      <c r="A9">
        <v>8</v>
      </c>
      <c r="B9" s="1" t="s">
        <v>619</v>
      </c>
      <c r="C9" s="1" t="s">
        <v>1068</v>
      </c>
      <c r="E9" s="1" t="s">
        <v>620</v>
      </c>
      <c r="F9" s="1" t="s">
        <v>621</v>
      </c>
      <c r="G9" s="3"/>
      <c r="I9" s="3"/>
      <c r="K9" s="3"/>
      <c r="M9" s="3"/>
      <c r="N9" s="53"/>
    </row>
    <row r="10" spans="1:29" x14ac:dyDescent="0.3">
      <c r="A10">
        <v>9</v>
      </c>
      <c r="B10" s="1" t="s">
        <v>622</v>
      </c>
      <c r="C10" s="1" t="s">
        <v>1068</v>
      </c>
      <c r="E10" s="1" t="s">
        <v>623</v>
      </c>
      <c r="F10" s="1" t="s">
        <v>624</v>
      </c>
      <c r="G10" s="3">
        <v>200</v>
      </c>
      <c r="H10" s="8">
        <v>43833</v>
      </c>
      <c r="I10" s="3">
        <v>200</v>
      </c>
      <c r="J10" s="8">
        <v>43864</v>
      </c>
      <c r="K10" s="3">
        <v>200</v>
      </c>
      <c r="L10" s="8">
        <v>43893</v>
      </c>
      <c r="M10" s="3">
        <v>200</v>
      </c>
      <c r="N10" s="8">
        <v>43925</v>
      </c>
    </row>
    <row r="11" spans="1:29" x14ac:dyDescent="0.3">
      <c r="A11">
        <v>10</v>
      </c>
      <c r="B11" s="1" t="s">
        <v>625</v>
      </c>
      <c r="C11" s="1" t="s">
        <v>1068</v>
      </c>
      <c r="E11" s="1" t="s">
        <v>626</v>
      </c>
      <c r="F11" s="1" t="s">
        <v>627</v>
      </c>
      <c r="G11" s="3">
        <v>200</v>
      </c>
      <c r="H11" s="8">
        <v>43833</v>
      </c>
      <c r="I11" s="3">
        <v>200</v>
      </c>
      <c r="J11" s="8">
        <v>43864</v>
      </c>
      <c r="K11" s="3">
        <v>200</v>
      </c>
      <c r="L11" s="8">
        <v>43893</v>
      </c>
      <c r="M11" s="3">
        <v>200</v>
      </c>
      <c r="N11" s="8">
        <v>43926</v>
      </c>
    </row>
    <row r="12" spans="1:29" x14ac:dyDescent="0.3">
      <c r="A12">
        <v>11</v>
      </c>
      <c r="B12" s="1" t="s">
        <v>628</v>
      </c>
      <c r="C12" s="1" t="s">
        <v>1068</v>
      </c>
      <c r="E12" s="1" t="s">
        <v>1078</v>
      </c>
      <c r="F12" s="1" t="s">
        <v>1079</v>
      </c>
      <c r="G12" s="3">
        <v>200</v>
      </c>
      <c r="H12" s="8">
        <v>43833</v>
      </c>
      <c r="I12" s="3">
        <v>200</v>
      </c>
      <c r="J12" s="8">
        <v>43864</v>
      </c>
      <c r="K12" s="3">
        <v>200</v>
      </c>
      <c r="L12" s="8">
        <v>43893</v>
      </c>
      <c r="M12" s="3">
        <v>200</v>
      </c>
      <c r="N12" s="8">
        <v>43926</v>
      </c>
    </row>
    <row r="13" spans="1:29" x14ac:dyDescent="0.3">
      <c r="A13">
        <v>12</v>
      </c>
      <c r="B13" s="1" t="s">
        <v>629</v>
      </c>
      <c r="E13" s="1" t="s">
        <v>630</v>
      </c>
      <c r="F13" s="1" t="s">
        <v>631</v>
      </c>
      <c r="G13" s="3">
        <v>200</v>
      </c>
      <c r="H13" s="8">
        <v>43833</v>
      </c>
      <c r="I13" s="3">
        <v>100</v>
      </c>
      <c r="J13" s="8">
        <v>43864</v>
      </c>
      <c r="K13" s="3">
        <v>200</v>
      </c>
      <c r="L13" s="8">
        <v>43893</v>
      </c>
      <c r="M13" s="3">
        <v>200</v>
      </c>
      <c r="N13" s="8">
        <v>43926</v>
      </c>
    </row>
    <row r="14" spans="1:29" x14ac:dyDescent="0.3">
      <c r="A14">
        <v>13</v>
      </c>
      <c r="B14" s="1" t="s">
        <v>632</v>
      </c>
      <c r="C14" s="1" t="s">
        <v>1068</v>
      </c>
      <c r="E14" s="1" t="s">
        <v>633</v>
      </c>
      <c r="F14" s="1" t="s">
        <v>634</v>
      </c>
      <c r="G14" s="3">
        <v>200</v>
      </c>
      <c r="H14" s="8">
        <v>43833</v>
      </c>
      <c r="I14" s="3">
        <v>200</v>
      </c>
      <c r="J14" s="8">
        <v>43864</v>
      </c>
      <c r="K14" s="3">
        <v>200</v>
      </c>
      <c r="L14" s="8">
        <v>43893</v>
      </c>
      <c r="M14" s="3">
        <v>200</v>
      </c>
      <c r="N14" s="8">
        <v>43926</v>
      </c>
    </row>
    <row r="15" spans="1:29" x14ac:dyDescent="0.3">
      <c r="A15">
        <v>14</v>
      </c>
      <c r="B15" s="1" t="s">
        <v>635</v>
      </c>
      <c r="C15" s="1" t="s">
        <v>1068</v>
      </c>
      <c r="E15" s="1" t="s">
        <v>1050</v>
      </c>
      <c r="F15" s="1" t="s">
        <v>1051</v>
      </c>
      <c r="G15" s="3">
        <v>200</v>
      </c>
      <c r="H15" s="8">
        <v>43833</v>
      </c>
      <c r="I15" s="3">
        <v>200</v>
      </c>
      <c r="J15" s="8">
        <v>43864</v>
      </c>
      <c r="K15" s="3">
        <v>200</v>
      </c>
      <c r="L15" s="8">
        <v>43893</v>
      </c>
      <c r="M15" s="3">
        <v>200</v>
      </c>
      <c r="N15" s="8">
        <v>43925</v>
      </c>
    </row>
    <row r="16" spans="1:29" x14ac:dyDescent="0.3">
      <c r="A16">
        <v>15</v>
      </c>
      <c r="B16" s="1" t="s">
        <v>636</v>
      </c>
      <c r="C16" s="1" t="s">
        <v>1068</v>
      </c>
      <c r="E16" s="1" t="s">
        <v>637</v>
      </c>
      <c r="F16" s="1" t="s">
        <v>638</v>
      </c>
      <c r="G16" s="3">
        <v>200</v>
      </c>
      <c r="H16" s="8">
        <v>43833</v>
      </c>
      <c r="I16" s="3">
        <v>200</v>
      </c>
      <c r="J16" s="8">
        <v>43864</v>
      </c>
      <c r="K16" s="3">
        <v>200</v>
      </c>
      <c r="L16" s="8">
        <v>43893</v>
      </c>
      <c r="M16" s="3">
        <v>200</v>
      </c>
      <c r="N16" s="8">
        <v>43926</v>
      </c>
    </row>
    <row r="17" spans="1:14" x14ac:dyDescent="0.3">
      <c r="A17">
        <v>16</v>
      </c>
      <c r="B17" s="1" t="s">
        <v>639</v>
      </c>
      <c r="C17" s="1" t="s">
        <v>1068</v>
      </c>
      <c r="E17" s="1" t="s">
        <v>640</v>
      </c>
      <c r="F17" s="1" t="s">
        <v>641</v>
      </c>
      <c r="G17" s="3">
        <v>200</v>
      </c>
      <c r="H17" s="8">
        <v>43833</v>
      </c>
      <c r="I17" s="3">
        <v>200</v>
      </c>
      <c r="J17" s="8">
        <v>43864</v>
      </c>
      <c r="K17" s="3">
        <v>200</v>
      </c>
      <c r="L17" s="8">
        <v>43893</v>
      </c>
      <c r="M17" s="3">
        <v>200</v>
      </c>
      <c r="N17" s="8">
        <v>43926</v>
      </c>
    </row>
    <row r="18" spans="1:14" x14ac:dyDescent="0.3">
      <c r="A18">
        <v>17</v>
      </c>
      <c r="B18" s="1" t="s">
        <v>642</v>
      </c>
      <c r="C18" s="1" t="s">
        <v>1068</v>
      </c>
      <c r="E18" s="1" t="s">
        <v>643</v>
      </c>
      <c r="F18" s="1" t="s">
        <v>644</v>
      </c>
      <c r="G18" s="3">
        <v>200</v>
      </c>
      <c r="H18" s="8">
        <v>43833</v>
      </c>
      <c r="I18" s="3">
        <v>200</v>
      </c>
      <c r="J18" s="8">
        <v>43864</v>
      </c>
      <c r="K18" s="3">
        <v>200</v>
      </c>
      <c r="L18" s="8">
        <v>43893</v>
      </c>
      <c r="M18" s="3">
        <v>200</v>
      </c>
      <c r="N18" s="8">
        <v>43925</v>
      </c>
    </row>
    <row r="19" spans="1:14" x14ac:dyDescent="0.3">
      <c r="A19">
        <v>18</v>
      </c>
      <c r="B19" s="1" t="s">
        <v>645</v>
      </c>
      <c r="E19" s="1" t="s">
        <v>127</v>
      </c>
      <c r="F19" s="1" t="s">
        <v>128</v>
      </c>
      <c r="G19" s="3">
        <v>200</v>
      </c>
      <c r="H19" s="8">
        <v>43833</v>
      </c>
      <c r="I19" s="3"/>
      <c r="K19" s="3"/>
      <c r="M19" s="3"/>
    </row>
    <row r="20" spans="1:14" x14ac:dyDescent="0.3">
      <c r="A20">
        <v>19</v>
      </c>
      <c r="B20" s="1" t="s">
        <v>646</v>
      </c>
      <c r="C20" s="1" t="s">
        <v>1068</v>
      </c>
      <c r="E20" s="1" t="s">
        <v>647</v>
      </c>
      <c r="F20" s="1" t="s">
        <v>648</v>
      </c>
      <c r="G20" s="3">
        <v>200</v>
      </c>
      <c r="H20" s="8">
        <v>43833</v>
      </c>
      <c r="I20" s="3">
        <v>200</v>
      </c>
      <c r="J20" s="8">
        <v>43864</v>
      </c>
      <c r="K20" s="3">
        <v>200</v>
      </c>
      <c r="L20" s="8">
        <v>43893</v>
      </c>
      <c r="M20" s="3">
        <v>200</v>
      </c>
      <c r="N20" s="8">
        <v>43925</v>
      </c>
    </row>
    <row r="21" spans="1:14" x14ac:dyDescent="0.3">
      <c r="A21">
        <v>20</v>
      </c>
      <c r="B21" s="1" t="s">
        <v>313</v>
      </c>
      <c r="C21" s="1" t="s">
        <v>1068</v>
      </c>
      <c r="E21" s="1" t="s">
        <v>649</v>
      </c>
      <c r="F21" s="1" t="s">
        <v>650</v>
      </c>
      <c r="G21" s="3">
        <v>200</v>
      </c>
      <c r="H21" s="8">
        <v>43833</v>
      </c>
      <c r="I21" s="3">
        <v>200</v>
      </c>
      <c r="J21" s="8">
        <v>43864</v>
      </c>
      <c r="K21" s="3">
        <v>200</v>
      </c>
      <c r="L21" s="8">
        <v>43893</v>
      </c>
      <c r="M21" s="3">
        <v>200</v>
      </c>
      <c r="N21" s="8">
        <v>43925</v>
      </c>
    </row>
    <row r="22" spans="1:14" x14ac:dyDescent="0.3">
      <c r="A22">
        <v>21</v>
      </c>
      <c r="B22" s="1" t="s">
        <v>651</v>
      </c>
      <c r="C22" s="1" t="s">
        <v>1068</v>
      </c>
      <c r="E22" s="1" t="s">
        <v>652</v>
      </c>
      <c r="F22" s="1" t="s">
        <v>653</v>
      </c>
      <c r="G22" s="3">
        <v>160</v>
      </c>
      <c r="H22" s="8">
        <v>43833</v>
      </c>
      <c r="I22" s="3">
        <v>160</v>
      </c>
      <c r="J22" s="8">
        <v>43864</v>
      </c>
      <c r="K22" s="3">
        <v>160</v>
      </c>
      <c r="L22" s="8">
        <v>43893</v>
      </c>
      <c r="M22" s="3">
        <v>160</v>
      </c>
      <c r="N22" s="8">
        <v>43925</v>
      </c>
    </row>
    <row r="23" spans="1:14" x14ac:dyDescent="0.3">
      <c r="A23">
        <v>22</v>
      </c>
      <c r="B23" s="1" t="s">
        <v>654</v>
      </c>
      <c r="C23" s="1" t="s">
        <v>1068</v>
      </c>
      <c r="E23" s="1" t="s">
        <v>655</v>
      </c>
      <c r="F23" s="1" t="s">
        <v>656</v>
      </c>
      <c r="G23" s="3">
        <v>200</v>
      </c>
      <c r="H23" s="8">
        <v>43833</v>
      </c>
      <c r="I23" s="3">
        <v>200</v>
      </c>
      <c r="J23" s="8">
        <v>43864</v>
      </c>
      <c r="K23" s="3">
        <v>200</v>
      </c>
      <c r="L23" s="8">
        <v>43893</v>
      </c>
      <c r="M23" s="3">
        <v>200</v>
      </c>
      <c r="N23" s="8">
        <v>43926</v>
      </c>
    </row>
    <row r="24" spans="1:14" x14ac:dyDescent="0.3">
      <c r="A24">
        <v>23</v>
      </c>
      <c r="B24" s="1" t="s">
        <v>657</v>
      </c>
      <c r="C24" s="1" t="s">
        <v>1068</v>
      </c>
      <c r="E24" s="1" t="s">
        <v>658</v>
      </c>
      <c r="F24" s="1" t="s">
        <v>659</v>
      </c>
      <c r="G24" s="3">
        <v>200</v>
      </c>
      <c r="H24" s="8">
        <v>43833</v>
      </c>
      <c r="I24" s="3">
        <v>200</v>
      </c>
      <c r="J24" s="8">
        <v>43864</v>
      </c>
      <c r="K24" s="3">
        <v>200</v>
      </c>
      <c r="L24" s="8">
        <v>43894</v>
      </c>
      <c r="M24" s="3">
        <v>200</v>
      </c>
      <c r="N24" s="8">
        <v>43926</v>
      </c>
    </row>
    <row r="25" spans="1:14" x14ac:dyDescent="0.3">
      <c r="A25">
        <v>24</v>
      </c>
      <c r="B25" s="1" t="s">
        <v>660</v>
      </c>
      <c r="C25" s="1" t="s">
        <v>1068</v>
      </c>
      <c r="E25" s="1" t="s">
        <v>661</v>
      </c>
      <c r="F25" s="1" t="s">
        <v>662</v>
      </c>
      <c r="G25" s="3">
        <v>200</v>
      </c>
      <c r="H25" s="8">
        <v>43833</v>
      </c>
      <c r="I25" s="3">
        <v>200</v>
      </c>
      <c r="J25" s="8">
        <v>43864</v>
      </c>
      <c r="K25" s="3">
        <v>200</v>
      </c>
      <c r="L25" s="8">
        <v>43893</v>
      </c>
      <c r="M25" s="3">
        <v>200</v>
      </c>
      <c r="N25" s="8">
        <v>43925</v>
      </c>
    </row>
    <row r="26" spans="1:14" x14ac:dyDescent="0.3">
      <c r="A26">
        <v>25</v>
      </c>
      <c r="B26" s="1" t="s">
        <v>146</v>
      </c>
      <c r="C26" s="1" t="s">
        <v>1068</v>
      </c>
      <c r="E26" s="1" t="s">
        <v>663</v>
      </c>
      <c r="F26" s="1" t="s">
        <v>664</v>
      </c>
      <c r="G26" s="3">
        <v>200</v>
      </c>
      <c r="H26" s="8">
        <v>43833</v>
      </c>
      <c r="I26" s="3">
        <v>200</v>
      </c>
      <c r="J26" s="8">
        <v>43864</v>
      </c>
      <c r="K26" s="3">
        <v>200</v>
      </c>
      <c r="L26" s="8">
        <v>43893</v>
      </c>
      <c r="M26" s="3">
        <v>200</v>
      </c>
      <c r="N26" s="8">
        <v>43924</v>
      </c>
    </row>
    <row r="27" spans="1:14" x14ac:dyDescent="0.3">
      <c r="A27">
        <v>26</v>
      </c>
      <c r="B27" s="1" t="s">
        <v>665</v>
      </c>
      <c r="C27" s="1" t="s">
        <v>1068</v>
      </c>
      <c r="E27" s="1" t="s">
        <v>1048</v>
      </c>
      <c r="F27" s="1" t="s">
        <v>1049</v>
      </c>
      <c r="G27" s="3">
        <v>200</v>
      </c>
      <c r="H27" s="8">
        <v>43833</v>
      </c>
      <c r="I27" s="3">
        <v>200</v>
      </c>
      <c r="J27" s="8">
        <v>43864</v>
      </c>
      <c r="K27" s="3">
        <v>200</v>
      </c>
      <c r="L27" s="8">
        <v>43894</v>
      </c>
      <c r="M27" s="3">
        <v>200</v>
      </c>
      <c r="N27" s="8">
        <v>43925</v>
      </c>
    </row>
    <row r="28" spans="1:14" x14ac:dyDescent="0.3">
      <c r="A28">
        <v>27</v>
      </c>
      <c r="B28" s="1" t="s">
        <v>666</v>
      </c>
      <c r="E28" s="1" t="s">
        <v>667</v>
      </c>
      <c r="F28" s="1" t="s">
        <v>668</v>
      </c>
      <c r="G28" s="3">
        <v>200</v>
      </c>
      <c r="H28" s="8">
        <v>43833</v>
      </c>
      <c r="I28" s="3">
        <v>200</v>
      </c>
      <c r="J28" s="8">
        <v>43864</v>
      </c>
      <c r="K28" s="3">
        <v>200</v>
      </c>
      <c r="L28" s="8">
        <v>43894</v>
      </c>
      <c r="M28" s="3">
        <v>200</v>
      </c>
      <c r="N28" s="8">
        <v>43925</v>
      </c>
    </row>
    <row r="29" spans="1:14" x14ac:dyDescent="0.3">
      <c r="A29">
        <v>28</v>
      </c>
      <c r="B29" s="1" t="s">
        <v>669</v>
      </c>
      <c r="E29" s="1" t="s">
        <v>670</v>
      </c>
      <c r="F29" s="1" t="s">
        <v>671</v>
      </c>
      <c r="G29" s="3">
        <v>200</v>
      </c>
      <c r="H29" s="8">
        <v>43833</v>
      </c>
      <c r="I29" s="3">
        <v>200</v>
      </c>
      <c r="J29" s="8">
        <v>43864</v>
      </c>
      <c r="K29" s="3">
        <v>200</v>
      </c>
      <c r="L29" s="8">
        <v>43893</v>
      </c>
      <c r="M29" s="3"/>
      <c r="N29" s="53"/>
    </row>
    <row r="30" spans="1:14" x14ac:dyDescent="0.3">
      <c r="A30">
        <v>29</v>
      </c>
      <c r="B30" s="1" t="s">
        <v>672</v>
      </c>
      <c r="C30" s="1" t="s">
        <v>1068</v>
      </c>
      <c r="E30" s="1" t="s">
        <v>673</v>
      </c>
      <c r="F30" s="1" t="s">
        <v>674</v>
      </c>
      <c r="G30" s="3">
        <v>200</v>
      </c>
      <c r="H30" s="8">
        <v>43833</v>
      </c>
      <c r="I30" s="3">
        <v>200</v>
      </c>
      <c r="J30" s="8">
        <v>43864</v>
      </c>
      <c r="K30" s="3">
        <v>200</v>
      </c>
      <c r="L30" s="8">
        <v>43893</v>
      </c>
      <c r="M30" s="3">
        <v>200</v>
      </c>
      <c r="N30" s="8">
        <v>43926</v>
      </c>
    </row>
    <row r="31" spans="1:14" x14ac:dyDescent="0.3">
      <c r="A31">
        <v>30</v>
      </c>
      <c r="B31" s="1" t="s">
        <v>675</v>
      </c>
      <c r="C31" s="1" t="s">
        <v>1068</v>
      </c>
      <c r="E31" s="1" t="s">
        <v>676</v>
      </c>
      <c r="F31" s="1" t="s">
        <v>677</v>
      </c>
      <c r="G31" s="3">
        <v>200</v>
      </c>
      <c r="H31" s="8">
        <v>43833</v>
      </c>
      <c r="I31" s="3">
        <v>200</v>
      </c>
      <c r="J31" s="8">
        <v>43864</v>
      </c>
      <c r="K31" s="3">
        <v>200</v>
      </c>
      <c r="L31" s="8">
        <v>43893</v>
      </c>
      <c r="M31" s="3"/>
      <c r="N31" s="53"/>
    </row>
    <row r="32" spans="1:14" x14ac:dyDescent="0.3">
      <c r="A32">
        <v>31</v>
      </c>
      <c r="B32" s="1" t="s">
        <v>678</v>
      </c>
      <c r="C32" s="1" t="s">
        <v>1068</v>
      </c>
      <c r="E32" s="1" t="s">
        <v>679</v>
      </c>
      <c r="F32" s="1" t="s">
        <v>680</v>
      </c>
      <c r="G32" s="3">
        <v>0</v>
      </c>
      <c r="H32" s="53" t="s">
        <v>681</v>
      </c>
      <c r="I32" s="3">
        <v>200</v>
      </c>
      <c r="J32" s="8">
        <v>43878</v>
      </c>
      <c r="K32" s="3">
        <v>200</v>
      </c>
      <c r="L32" s="8">
        <v>43896</v>
      </c>
      <c r="M32" s="3">
        <v>200</v>
      </c>
      <c r="N32" s="8">
        <v>43927</v>
      </c>
    </row>
    <row r="33" spans="1:17" x14ac:dyDescent="0.3">
      <c r="A33" s="53">
        <v>32</v>
      </c>
      <c r="B33" s="1" t="s">
        <v>1040</v>
      </c>
      <c r="C33" s="1" t="s">
        <v>1068</v>
      </c>
      <c r="E33" s="1" t="s">
        <v>1041</v>
      </c>
      <c r="F33" s="1" t="s">
        <v>1047</v>
      </c>
      <c r="G33" s="3"/>
      <c r="H33" s="54"/>
      <c r="I33" s="3"/>
      <c r="K33" s="3"/>
      <c r="M33" s="3"/>
      <c r="N33" s="53"/>
    </row>
    <row r="34" spans="1:17" s="53" customFormat="1" x14ac:dyDescent="0.3">
      <c r="B34" s="1"/>
      <c r="C34" s="1"/>
      <c r="D34" s="1"/>
      <c r="E34" s="1"/>
      <c r="F34" s="1"/>
      <c r="G34" s="3"/>
      <c r="H34" s="54"/>
      <c r="I34" s="3"/>
      <c r="J34" s="3"/>
      <c r="K34" s="3"/>
      <c r="L34" s="3"/>
      <c r="M34" s="3"/>
    </row>
    <row r="35" spans="1:17" s="53" customFormat="1" x14ac:dyDescent="0.3">
      <c r="B35" s="1"/>
      <c r="C35" s="1"/>
      <c r="D35" s="1"/>
      <c r="E35" s="1"/>
      <c r="F35" s="1"/>
      <c r="G35" s="3"/>
      <c r="H35" s="54"/>
      <c r="I35" s="3"/>
      <c r="J35" s="3"/>
      <c r="K35" s="3"/>
      <c r="L35" s="3"/>
      <c r="M35" s="3"/>
    </row>
    <row r="36" spans="1:17" x14ac:dyDescent="0.3">
      <c r="B36" s="49" t="s">
        <v>264</v>
      </c>
      <c r="C36">
        <f>COUNTIF(C2:C33,"Y")</f>
        <v>27</v>
      </c>
    </row>
    <row r="37" spans="1:17" x14ac:dyDescent="0.3">
      <c r="B37" s="51" t="s">
        <v>265</v>
      </c>
      <c r="C37">
        <f>COUNTIF(C2:C33,"AY")</f>
        <v>0</v>
      </c>
    </row>
    <row r="39" spans="1:17" x14ac:dyDescent="0.3">
      <c r="B39" s="50" t="s">
        <v>266</v>
      </c>
      <c r="C39">
        <f>C36+C37</f>
        <v>27</v>
      </c>
    </row>
    <row r="40" spans="1:17" x14ac:dyDescent="0.3">
      <c r="B40" s="52"/>
    </row>
    <row r="41" spans="1:17" x14ac:dyDescent="0.3">
      <c r="B41" s="6" t="s">
        <v>682</v>
      </c>
      <c r="C41" s="7" t="s">
        <v>6</v>
      </c>
      <c r="D41" s="6" t="s">
        <v>683</v>
      </c>
      <c r="E41" s="7" t="s">
        <v>684</v>
      </c>
      <c r="F41" s="6" t="s">
        <v>685</v>
      </c>
      <c r="G41" s="7" t="s">
        <v>10</v>
      </c>
      <c r="H41" s="6" t="s">
        <v>686</v>
      </c>
      <c r="I41" s="7" t="s">
        <v>12</v>
      </c>
      <c r="J41" s="7" t="s">
        <v>14</v>
      </c>
      <c r="K41" s="7" t="s">
        <v>16</v>
      </c>
      <c r="L41" s="7" t="s">
        <v>18</v>
      </c>
      <c r="M41" s="7" t="s">
        <v>20</v>
      </c>
      <c r="N41" s="7" t="s">
        <v>687</v>
      </c>
      <c r="O41" s="7" t="s">
        <v>22</v>
      </c>
      <c r="P41" s="7" t="s">
        <v>24</v>
      </c>
      <c r="Q41" s="7" t="s">
        <v>26</v>
      </c>
    </row>
    <row r="42" spans="1:17" x14ac:dyDescent="0.3">
      <c r="B42" s="9">
        <v>43831</v>
      </c>
      <c r="C42" s="10">
        <f>SUMIFS(Table135[JANUARY],Table135[JAN/DATE],"="&amp;Table79[[#This Row],[JAN DATE]],Table135[JAN/DATE],"="&amp;Table79[[#This Row],[JAN DATE]])</f>
        <v>0</v>
      </c>
      <c r="D42" s="9">
        <v>43862</v>
      </c>
      <c r="E42" s="5">
        <f>SUMIFS(Table135[FEBEUARY],Table135[FEB/DATE],"="&amp;Table79[[#This Row],[FEB DATE]],Table135[FEB/DATE],"="&amp;Table79[[#This Row],[FEB DATE]])</f>
        <v>0</v>
      </c>
      <c r="F42" s="9">
        <v>43891</v>
      </c>
      <c r="G42" s="5">
        <f>SUMIFS(Table135[MARCH],Table135[MARCH/DATE],"="&amp;Table79[[#This Row],[MAR DATE]],Table135[MARCH/DATE],"="&amp;Table79[[#This Row],[MAR DATE]])</f>
        <v>0</v>
      </c>
      <c r="H42" s="9">
        <v>43922</v>
      </c>
      <c r="I42" s="5">
        <f>SUMIFS(Table135[APRIL],Table135[APRIL/DATE],"="&amp;Table79[[#This Row],[APRIL DATE]],Table135[APRIL/DATE],"="&amp;Table79[[#This Row],[APRIL DATE]])</f>
        <v>0</v>
      </c>
    </row>
    <row r="43" spans="1:17" x14ac:dyDescent="0.3">
      <c r="B43" s="9">
        <v>43832</v>
      </c>
      <c r="C43" s="10">
        <f>SUMIFS(Table135[JANUARY],Table135[JAN/DATE],"="&amp;Table79[[#This Row],[JAN DATE]],Table135[JAN/DATE],"="&amp;Table79[[#This Row],[JAN DATE]])</f>
        <v>0</v>
      </c>
      <c r="D43" s="9">
        <v>43863</v>
      </c>
      <c r="E43" s="5">
        <f>SUMIFS(Table135[FEBEUARY],Table135[FEB/DATE],"="&amp;Table79[[#This Row],[FEB DATE]],Table135[FEB/DATE],"="&amp;Table79[[#This Row],[FEB DATE]])</f>
        <v>0</v>
      </c>
      <c r="F43" s="9">
        <v>43892</v>
      </c>
      <c r="G43" s="5">
        <f>SUMIFS(Table135[MARCH],Table135[MARCH/DATE],"="&amp;Table79[[#This Row],[MAR DATE]],Table135[MARCH/DATE],"="&amp;Table79[[#This Row],[MAR DATE]])</f>
        <v>0</v>
      </c>
      <c r="H43" s="9">
        <v>43923</v>
      </c>
      <c r="I43" s="5">
        <f>SUMIFS(Table135[APRIL],Table135[APRIL/DATE],"="&amp;Table79[[#This Row],[APRIL DATE]],Table135[APRIL/DATE],"="&amp;Table79[[#This Row],[APRIL DATE]])</f>
        <v>0</v>
      </c>
    </row>
    <row r="44" spans="1:17" x14ac:dyDescent="0.3">
      <c r="B44" s="9">
        <v>43833</v>
      </c>
      <c r="C44" s="10">
        <f>SUMIFS(Table135[JANUARY],Table135[JAN/DATE],"="&amp;Table79[[#This Row],[JAN DATE]],Table135[JAN/DATE],"="&amp;Table79[[#This Row],[JAN DATE]])</f>
        <v>5560</v>
      </c>
      <c r="D44" s="9">
        <v>43864</v>
      </c>
      <c r="E44" s="5">
        <f>SUMIFS(Table135[FEBEUARY],Table135[FEB/DATE],"="&amp;Table79[[#This Row],[FEB DATE]],Table135[FEB/DATE],"="&amp;Table79[[#This Row],[FEB DATE]])</f>
        <v>5260</v>
      </c>
      <c r="F44" s="9">
        <v>43893</v>
      </c>
      <c r="G44" s="5">
        <f>SUMIFS(Table135[MARCH],Table135[MARCH/DATE],"="&amp;Table79[[#This Row],[MAR DATE]],Table135[MARCH/DATE],"="&amp;Table79[[#This Row],[MAR DATE]])</f>
        <v>4560</v>
      </c>
      <c r="H44" s="9">
        <v>43924</v>
      </c>
      <c r="I44" s="5">
        <f>SUMIFS(Table135[APRIL],Table135[APRIL/DATE],"="&amp;Table79[[#This Row],[APRIL DATE]],Table135[APRIL/DATE],"="&amp;Table79[[#This Row],[APRIL DATE]])</f>
        <v>400</v>
      </c>
    </row>
    <row r="45" spans="1:17" x14ac:dyDescent="0.3">
      <c r="B45" s="9">
        <v>43834</v>
      </c>
      <c r="C45" s="10">
        <f>SUMIFS(Table135[JANUARY],Table135[JAN/DATE],"="&amp;Table79[[#This Row],[JAN DATE]],Table135[JAN/DATE],"="&amp;Table79[[#This Row],[JAN DATE]])</f>
        <v>0</v>
      </c>
      <c r="D45" s="9">
        <v>43865</v>
      </c>
      <c r="E45" s="5">
        <f>SUMIFS(Table135[FEBEUARY],Table135[FEB/DATE],"="&amp;Table79[[#This Row],[FEB DATE]],Table135[FEB/DATE],"="&amp;Table79[[#This Row],[FEB DATE]])</f>
        <v>0</v>
      </c>
      <c r="F45" s="9">
        <v>43894</v>
      </c>
      <c r="G45" s="5">
        <f>SUMIFS(Table135[MARCH],Table135[MARCH/DATE],"="&amp;Table79[[#This Row],[MAR DATE]],Table135[MARCH/DATE],"="&amp;Table79[[#This Row],[MAR DATE]])</f>
        <v>600</v>
      </c>
      <c r="H45" s="9">
        <v>43925</v>
      </c>
      <c r="I45" s="5">
        <f>SUMIFS(Table135[APRIL],Table135[APRIL/DATE],"="&amp;Table79[[#This Row],[APRIL DATE]],Table135[APRIL/DATE],"="&amp;Table79[[#This Row],[APRIL DATE]])</f>
        <v>2360</v>
      </c>
    </row>
    <row r="46" spans="1:17" x14ac:dyDescent="0.3">
      <c r="B46" s="9">
        <v>43835</v>
      </c>
      <c r="C46" s="10">
        <f>SUMIFS(Table135[JANUARY],Table135[JAN/DATE],"="&amp;Table79[[#This Row],[JAN DATE]],Table135[JAN/DATE],"="&amp;Table79[[#This Row],[JAN DATE]])</f>
        <v>0</v>
      </c>
      <c r="D46" s="9">
        <v>43866</v>
      </c>
      <c r="E46" s="5">
        <f>SUMIFS(Table135[FEBEUARY],Table135[FEB/DATE],"="&amp;Table79[[#This Row],[FEB DATE]],Table135[FEB/DATE],"="&amp;Table79[[#This Row],[FEB DATE]])</f>
        <v>0</v>
      </c>
      <c r="F46" s="9">
        <v>43895</v>
      </c>
      <c r="G46" s="5">
        <f>SUMIFS(Table135[MARCH],Table135[MARCH/DATE],"="&amp;Table79[[#This Row],[MAR DATE]],Table135[MARCH/DATE],"="&amp;Table79[[#This Row],[MAR DATE]])</f>
        <v>200</v>
      </c>
      <c r="H46" s="9">
        <v>43926</v>
      </c>
      <c r="I46" s="5">
        <f>SUMIFS(Table135[APRIL],Table135[APRIL/DATE],"="&amp;Table79[[#This Row],[APRIL DATE]],Table135[APRIL/DATE],"="&amp;Table79[[#This Row],[APRIL DATE]])</f>
        <v>2000</v>
      </c>
    </row>
    <row r="47" spans="1:17" x14ac:dyDescent="0.3">
      <c r="B47" s="9">
        <v>43836</v>
      </c>
      <c r="C47" s="10">
        <f>SUMIFS(Table135[JANUARY],Table135[JAN/DATE],"="&amp;Table79[[#This Row],[JAN DATE]],Table135[JAN/DATE],"="&amp;Table79[[#This Row],[JAN DATE]])</f>
        <v>0</v>
      </c>
      <c r="D47" s="9">
        <v>43867</v>
      </c>
      <c r="E47" s="5">
        <f>SUMIFS(Table135[FEBEUARY],Table135[FEB/DATE],"="&amp;Table79[[#This Row],[FEB DATE]],Table135[FEB/DATE],"="&amp;Table79[[#This Row],[FEB DATE]])</f>
        <v>0</v>
      </c>
      <c r="F47" s="9">
        <v>43896</v>
      </c>
      <c r="G47" s="5">
        <f>SUMIFS(Table135[MARCH],Table135[MARCH/DATE],"="&amp;Table79[[#This Row],[MAR DATE]],Table135[MARCH/DATE],"="&amp;Table79[[#This Row],[MAR DATE]])</f>
        <v>200</v>
      </c>
      <c r="H47" s="9">
        <v>43927</v>
      </c>
      <c r="I47" s="5">
        <f>SUMIFS(Table135[APRIL],Table135[APRIL/DATE],"="&amp;Table79[[#This Row],[APRIL DATE]],Table135[APRIL/DATE],"="&amp;Table79[[#This Row],[APRIL DATE]])</f>
        <v>200</v>
      </c>
    </row>
    <row r="48" spans="1:17" x14ac:dyDescent="0.3">
      <c r="B48" s="9">
        <v>43837</v>
      </c>
      <c r="C48" s="10">
        <f>SUMIFS(Table135[JANUARY],Table135[JAN/DATE],"="&amp;Table79[[#This Row],[JAN DATE]],Table135[JAN/DATE],"="&amp;Table79[[#This Row],[JAN DATE]])</f>
        <v>0</v>
      </c>
      <c r="D48" s="9">
        <v>43868</v>
      </c>
      <c r="E48" s="5">
        <f>SUMIFS(Table135[FEBEUARY],Table135[FEB/DATE],"="&amp;Table79[[#This Row],[FEB DATE]],Table135[FEB/DATE],"="&amp;Table79[[#This Row],[FEB DATE]])</f>
        <v>0</v>
      </c>
      <c r="F48" s="9">
        <v>43897</v>
      </c>
      <c r="G48" s="5">
        <f>SUMIFS(Table135[MARCH],Table135[MARCH/DATE],"="&amp;Table79[[#This Row],[MAR DATE]],Table135[MARCH/DATE],"="&amp;Table79[[#This Row],[MAR DATE]])</f>
        <v>0</v>
      </c>
      <c r="H48" s="9">
        <v>43928</v>
      </c>
      <c r="I48" s="5">
        <f>SUMIFS(Table135[APRIL],Table135[APRIL/DATE],"="&amp;Table79[[#This Row],[APRIL DATE]],Table135[APRIL/DATE],"="&amp;Table79[[#This Row],[APRIL DATE]])</f>
        <v>0</v>
      </c>
    </row>
    <row r="49" spans="2:9" x14ac:dyDescent="0.3">
      <c r="B49" s="9">
        <v>43838</v>
      </c>
      <c r="C49" s="10">
        <f>SUMIFS(Table135[JANUARY],Table135[JAN/DATE],"="&amp;Table79[[#This Row],[JAN DATE]],Table135[JAN/DATE],"="&amp;Table79[[#This Row],[JAN DATE]])</f>
        <v>0</v>
      </c>
      <c r="D49" s="9">
        <v>43869</v>
      </c>
      <c r="E49" s="5">
        <f>SUMIFS(Table135[FEBEUARY],Table135[FEB/DATE],"="&amp;Table79[[#This Row],[FEB DATE]],Table135[FEB/DATE],"="&amp;Table79[[#This Row],[FEB DATE]])</f>
        <v>0</v>
      </c>
      <c r="F49" s="9">
        <v>43898</v>
      </c>
      <c r="G49" s="5">
        <f>SUMIFS(Table135[MARCH],Table135[MARCH/DATE],"="&amp;Table79[[#This Row],[MAR DATE]],Table135[MARCH/DATE],"="&amp;Table79[[#This Row],[MAR DATE]])</f>
        <v>0</v>
      </c>
      <c r="H49" s="9">
        <v>43929</v>
      </c>
      <c r="I49" s="5">
        <f>SUMIFS(Table135[APRIL],Table135[APRIL/DATE],"="&amp;Table79[[#This Row],[APRIL DATE]],Table135[APRIL/DATE],"="&amp;Table79[[#This Row],[APRIL DATE]])</f>
        <v>0</v>
      </c>
    </row>
    <row r="50" spans="2:9" x14ac:dyDescent="0.3">
      <c r="B50" s="9">
        <v>43839</v>
      </c>
      <c r="C50" s="10">
        <f>SUMIFS(Table135[JANUARY],Table135[JAN/DATE],"="&amp;Table79[[#This Row],[JAN DATE]],Table135[JAN/DATE],"="&amp;Table79[[#This Row],[JAN DATE]])</f>
        <v>0</v>
      </c>
      <c r="D50" s="9">
        <v>43870</v>
      </c>
      <c r="E50" s="5">
        <f>SUMIFS(Table135[FEBEUARY],Table135[FEB/DATE],"="&amp;Table79[[#This Row],[FEB DATE]],Table135[FEB/DATE],"="&amp;Table79[[#This Row],[FEB DATE]])</f>
        <v>0</v>
      </c>
      <c r="F50" s="9">
        <v>43899</v>
      </c>
      <c r="G50" s="5">
        <f>SUMIFS(Table135[MARCH],Table135[MARCH/DATE],"="&amp;Table79[[#This Row],[MAR DATE]],Table135[MARCH/DATE],"="&amp;Table79[[#This Row],[MAR DATE]])</f>
        <v>0</v>
      </c>
      <c r="H50" s="9">
        <v>43930</v>
      </c>
      <c r="I50" s="5">
        <f>SUMIFS(Table135[APRIL],Table135[APRIL/DATE],"="&amp;Table79[[#This Row],[APRIL DATE]],Table135[APRIL/DATE],"="&amp;Table79[[#This Row],[APRIL DATE]])</f>
        <v>0</v>
      </c>
    </row>
    <row r="51" spans="2:9" x14ac:dyDescent="0.3">
      <c r="B51" s="9">
        <v>43840</v>
      </c>
      <c r="C51" s="10">
        <f>SUMIFS(Table135[JANUARY],Table135[JAN/DATE],"="&amp;Table79[[#This Row],[JAN DATE]],Table135[JAN/DATE],"="&amp;Table79[[#This Row],[JAN DATE]])</f>
        <v>0</v>
      </c>
      <c r="D51" s="9">
        <v>43871</v>
      </c>
      <c r="E51" s="5">
        <f>SUMIFS(Table135[FEBEUARY],Table135[FEB/DATE],"="&amp;Table79[[#This Row],[FEB DATE]],Table135[FEB/DATE],"="&amp;Table79[[#This Row],[FEB DATE]])</f>
        <v>0</v>
      </c>
      <c r="F51" s="9">
        <v>43900</v>
      </c>
      <c r="G51" s="5">
        <f>SUMIFS(Table135[MARCH],Table135[MARCH/DATE],"="&amp;Table79[[#This Row],[MAR DATE]],Table135[MARCH/DATE],"="&amp;Table79[[#This Row],[MAR DATE]])</f>
        <v>0</v>
      </c>
      <c r="H51" s="9">
        <v>43931</v>
      </c>
      <c r="I51" s="5">
        <f>SUMIFS(Table135[APRIL],Table135[APRIL/DATE],"="&amp;Table79[[#This Row],[APRIL DATE]],Table135[APRIL/DATE],"="&amp;Table79[[#This Row],[APRIL DATE]])</f>
        <v>0</v>
      </c>
    </row>
    <row r="52" spans="2:9" x14ac:dyDescent="0.3">
      <c r="B52" s="9">
        <v>43841</v>
      </c>
      <c r="C52" s="10">
        <f>SUMIFS(Table135[JANUARY],Table135[JAN/DATE],"="&amp;Table79[[#This Row],[JAN DATE]],Table135[JAN/DATE],"="&amp;Table79[[#This Row],[JAN DATE]])</f>
        <v>0</v>
      </c>
      <c r="D52" s="9">
        <v>43872</v>
      </c>
      <c r="E52" s="5">
        <f>SUMIFS(Table135[FEBEUARY],Table135[FEB/DATE],"="&amp;Table79[[#This Row],[FEB DATE]],Table135[FEB/DATE],"="&amp;Table79[[#This Row],[FEB DATE]])</f>
        <v>0</v>
      </c>
      <c r="F52" s="9">
        <v>43901</v>
      </c>
      <c r="G52" s="5">
        <f>SUMIFS(Table135[MARCH],Table135[MARCH/DATE],"="&amp;Table79[[#This Row],[MAR DATE]],Table135[MARCH/DATE],"="&amp;Table79[[#This Row],[MAR DATE]])</f>
        <v>0</v>
      </c>
      <c r="H52" s="9">
        <v>43932</v>
      </c>
      <c r="I52" s="5">
        <f>SUMIFS(Table135[APRIL],Table135[APRIL/DATE],"="&amp;Table79[[#This Row],[APRIL DATE]],Table135[APRIL/DATE],"="&amp;Table79[[#This Row],[APRIL DATE]])</f>
        <v>0</v>
      </c>
    </row>
    <row r="53" spans="2:9" x14ac:dyDescent="0.3">
      <c r="B53" s="9">
        <v>43842</v>
      </c>
      <c r="C53" s="10">
        <f>SUMIFS(Table135[JANUARY],Table135[JAN/DATE],"="&amp;Table79[[#This Row],[JAN DATE]],Table135[JAN/DATE],"="&amp;Table79[[#This Row],[JAN DATE]])</f>
        <v>0</v>
      </c>
      <c r="D53" s="9">
        <v>43873</v>
      </c>
      <c r="E53" s="5">
        <f>SUMIFS(Table135[FEBEUARY],Table135[FEB/DATE],"="&amp;Table79[[#This Row],[FEB DATE]],Table135[FEB/DATE],"="&amp;Table79[[#This Row],[FEB DATE]])</f>
        <v>0</v>
      </c>
      <c r="F53" s="9">
        <v>43902</v>
      </c>
      <c r="G53" s="5">
        <f>SUMIFS(Table135[MARCH],Table135[MARCH/DATE],"="&amp;Table79[[#This Row],[MAR DATE]],Table135[MARCH/DATE],"="&amp;Table79[[#This Row],[MAR DATE]])</f>
        <v>0</v>
      </c>
      <c r="H53" s="9">
        <v>43933</v>
      </c>
      <c r="I53" s="5">
        <f>SUMIFS(Table135[APRIL],Table135[APRIL/DATE],"="&amp;Table79[[#This Row],[APRIL DATE]],Table135[APRIL/DATE],"="&amp;Table79[[#This Row],[APRIL DATE]])</f>
        <v>0</v>
      </c>
    </row>
    <row r="54" spans="2:9" x14ac:dyDescent="0.3">
      <c r="B54" s="9">
        <v>43843</v>
      </c>
      <c r="C54" s="10">
        <f>SUMIFS(Table135[JANUARY],Table135[JAN/DATE],"="&amp;Table79[[#This Row],[JAN DATE]],Table135[JAN/DATE],"="&amp;Table79[[#This Row],[JAN DATE]])</f>
        <v>0</v>
      </c>
      <c r="D54" s="9">
        <v>43874</v>
      </c>
      <c r="E54" s="5">
        <f>SUMIFS(Table135[FEBEUARY],Table135[FEB/DATE],"="&amp;Table79[[#This Row],[FEB DATE]],Table135[FEB/DATE],"="&amp;Table79[[#This Row],[FEB DATE]])</f>
        <v>0</v>
      </c>
      <c r="F54" s="9">
        <v>43903</v>
      </c>
      <c r="G54" s="5">
        <f>SUMIFS(Table135[MARCH],Table135[MARCH/DATE],"="&amp;Table79[[#This Row],[MAR DATE]],Table135[MARCH/DATE],"="&amp;Table79[[#This Row],[MAR DATE]])</f>
        <v>0</v>
      </c>
      <c r="H54" s="9">
        <v>43934</v>
      </c>
      <c r="I54" s="5">
        <f>SUMIFS(Table135[APRIL],Table135[APRIL/DATE],"="&amp;Table79[[#This Row],[APRIL DATE]],Table135[APRIL/DATE],"="&amp;Table79[[#This Row],[APRIL DATE]])</f>
        <v>0</v>
      </c>
    </row>
    <row r="55" spans="2:9" x14ac:dyDescent="0.3">
      <c r="B55" s="9">
        <v>43844</v>
      </c>
      <c r="C55" s="10">
        <f>SUMIFS(Table135[JANUARY],Table135[JAN/DATE],"="&amp;Table79[[#This Row],[JAN DATE]],Table135[JAN/DATE],"="&amp;Table79[[#This Row],[JAN DATE]])</f>
        <v>0</v>
      </c>
      <c r="D55" s="9">
        <v>43875</v>
      </c>
      <c r="E55" s="5">
        <f>SUMIFS(Table135[FEBEUARY],Table135[FEB/DATE],"="&amp;Table79[[#This Row],[FEB DATE]],Table135[FEB/DATE],"="&amp;Table79[[#This Row],[FEB DATE]])</f>
        <v>0</v>
      </c>
      <c r="F55" s="9">
        <v>43904</v>
      </c>
      <c r="G55" s="5">
        <f>SUMIFS(Table135[MARCH],Table135[MARCH/DATE],"="&amp;Table79[[#This Row],[MAR DATE]],Table135[MARCH/DATE],"="&amp;Table79[[#This Row],[MAR DATE]])</f>
        <v>0</v>
      </c>
      <c r="H55" s="9">
        <v>43935</v>
      </c>
      <c r="I55" s="5">
        <f>SUMIFS(Table135[APRIL],Table135[APRIL/DATE],"="&amp;Table79[[#This Row],[APRIL DATE]],Table135[APRIL/DATE],"="&amp;Table79[[#This Row],[APRIL DATE]])</f>
        <v>0</v>
      </c>
    </row>
    <row r="56" spans="2:9" x14ac:dyDescent="0.3">
      <c r="B56" s="9">
        <v>43845</v>
      </c>
      <c r="C56" s="10">
        <f>SUMIFS(Table135[JANUARY],Table135[JAN/DATE],"="&amp;Table79[[#This Row],[JAN DATE]],Table135[JAN/DATE],"="&amp;Table79[[#This Row],[JAN DATE]])</f>
        <v>0</v>
      </c>
      <c r="D56" s="9">
        <v>43876</v>
      </c>
      <c r="E56" s="5">
        <f>SUMIFS(Table135[FEBEUARY],Table135[FEB/DATE],"="&amp;Table79[[#This Row],[FEB DATE]],Table135[FEB/DATE],"="&amp;Table79[[#This Row],[FEB DATE]])</f>
        <v>0</v>
      </c>
      <c r="F56" s="9">
        <v>43905</v>
      </c>
      <c r="G56" s="5">
        <f>SUMIFS(Table135[MARCH],Table135[MARCH/DATE],"="&amp;Table79[[#This Row],[MAR DATE]],Table135[MARCH/DATE],"="&amp;Table79[[#This Row],[MAR DATE]])</f>
        <v>0</v>
      </c>
      <c r="H56" s="9">
        <v>43936</v>
      </c>
      <c r="I56" s="5">
        <f>SUMIFS(Table135[APRIL],Table135[APRIL/DATE],"="&amp;Table79[[#This Row],[APRIL DATE]],Table135[APRIL/DATE],"="&amp;Table79[[#This Row],[APRIL DATE]])</f>
        <v>0</v>
      </c>
    </row>
    <row r="57" spans="2:9" x14ac:dyDescent="0.3">
      <c r="B57" s="9">
        <v>43846</v>
      </c>
      <c r="C57" s="10">
        <f>SUMIFS(Table135[JANUARY],Table135[JAN/DATE],"="&amp;Table79[[#This Row],[JAN DATE]],Table135[JAN/DATE],"="&amp;Table79[[#This Row],[JAN DATE]])</f>
        <v>0</v>
      </c>
      <c r="D57" s="9">
        <v>43877</v>
      </c>
      <c r="E57" s="5">
        <f>SUMIFS(Table135[FEBEUARY],Table135[FEB/DATE],"="&amp;Table79[[#This Row],[FEB DATE]],Table135[FEB/DATE],"="&amp;Table79[[#This Row],[FEB DATE]])</f>
        <v>0</v>
      </c>
      <c r="F57" s="9">
        <v>43906</v>
      </c>
      <c r="G57" s="5">
        <f>SUMIFS(Table135[MARCH],Table135[MARCH/DATE],"="&amp;Table79[[#This Row],[MAR DATE]],Table135[MARCH/DATE],"="&amp;Table79[[#This Row],[MAR DATE]])</f>
        <v>0</v>
      </c>
      <c r="H57" s="9">
        <v>43937</v>
      </c>
      <c r="I57" s="5">
        <f>SUMIFS(Table135[APRIL],Table135[APRIL/DATE],"="&amp;Table79[[#This Row],[APRIL DATE]],Table135[APRIL/DATE],"="&amp;Table79[[#This Row],[APRIL DATE]])</f>
        <v>0</v>
      </c>
    </row>
    <row r="58" spans="2:9" x14ac:dyDescent="0.3">
      <c r="B58" s="9">
        <v>43847</v>
      </c>
      <c r="C58" s="10">
        <f>SUMIFS(Table135[JANUARY],Table135[JAN/DATE],"="&amp;Table79[[#This Row],[JAN DATE]],Table135[JAN/DATE],"="&amp;Table79[[#This Row],[JAN DATE]])</f>
        <v>0</v>
      </c>
      <c r="D58" s="9">
        <v>43878</v>
      </c>
      <c r="E58" s="5">
        <f>SUMIFS(Table135[FEBEUARY],Table135[FEB/DATE],"="&amp;Table79[[#This Row],[FEB DATE]],Table135[FEB/DATE],"="&amp;Table79[[#This Row],[FEB DATE]])</f>
        <v>200</v>
      </c>
      <c r="F58" s="9">
        <v>43907</v>
      </c>
      <c r="G58" s="5">
        <f>SUMIFS(Table135[MARCH],Table135[MARCH/DATE],"="&amp;Table79[[#This Row],[MAR DATE]],Table135[MARCH/DATE],"="&amp;Table79[[#This Row],[MAR DATE]])</f>
        <v>0</v>
      </c>
      <c r="H58" s="9">
        <v>43938</v>
      </c>
      <c r="I58" s="5">
        <f>SUMIFS(Table135[APRIL],Table135[APRIL/DATE],"="&amp;Table79[[#This Row],[APRIL DATE]],Table135[APRIL/DATE],"="&amp;Table79[[#This Row],[APRIL DATE]])</f>
        <v>0</v>
      </c>
    </row>
    <row r="59" spans="2:9" x14ac:dyDescent="0.3">
      <c r="B59" s="9">
        <v>43848</v>
      </c>
      <c r="C59" s="10">
        <f>SUMIFS(Table135[JANUARY],Table135[JAN/DATE],"="&amp;Table79[[#This Row],[JAN DATE]],Table135[JAN/DATE],"="&amp;Table79[[#This Row],[JAN DATE]])</f>
        <v>0</v>
      </c>
      <c r="D59" s="9">
        <v>43879</v>
      </c>
      <c r="E59" s="5">
        <f>SUMIFS(Table135[FEBEUARY],Table135[FEB/DATE],"="&amp;Table79[[#This Row],[FEB DATE]],Table135[FEB/DATE],"="&amp;Table79[[#This Row],[FEB DATE]])</f>
        <v>0</v>
      </c>
      <c r="F59" s="9">
        <v>43908</v>
      </c>
      <c r="G59" s="5">
        <f>SUMIFS(Table135[MARCH],Table135[MARCH/DATE],"="&amp;Table79[[#This Row],[MAR DATE]],Table135[MARCH/DATE],"="&amp;Table79[[#This Row],[MAR DATE]])</f>
        <v>0</v>
      </c>
      <c r="H59" s="9">
        <v>43939</v>
      </c>
      <c r="I59" s="5">
        <f>SUMIFS(Table135[APRIL],Table135[APRIL/DATE],"="&amp;Table79[[#This Row],[APRIL DATE]],Table135[APRIL/DATE],"="&amp;Table79[[#This Row],[APRIL DATE]])</f>
        <v>0</v>
      </c>
    </row>
    <row r="60" spans="2:9" x14ac:dyDescent="0.3">
      <c r="B60" s="9">
        <v>43849</v>
      </c>
      <c r="C60" s="10">
        <f>SUMIFS(Table135[JANUARY],Table135[JAN/DATE],"="&amp;Table79[[#This Row],[JAN DATE]],Table135[JAN/DATE],"="&amp;Table79[[#This Row],[JAN DATE]])</f>
        <v>0</v>
      </c>
      <c r="D60" s="9">
        <v>43880</v>
      </c>
      <c r="E60" s="5">
        <f>SUMIFS(Table135[FEBEUARY],Table135[FEB/DATE],"="&amp;Table79[[#This Row],[FEB DATE]],Table135[FEB/DATE],"="&amp;Table79[[#This Row],[FEB DATE]])</f>
        <v>0</v>
      </c>
      <c r="F60" s="9">
        <v>43909</v>
      </c>
      <c r="G60" s="5">
        <f>SUMIFS(Table135[MARCH],Table135[MARCH/DATE],"="&amp;Table79[[#This Row],[MAR DATE]],Table135[MARCH/DATE],"="&amp;Table79[[#This Row],[MAR DATE]])</f>
        <v>0</v>
      </c>
      <c r="H60" s="9">
        <v>43940</v>
      </c>
      <c r="I60" s="5">
        <f>SUMIFS(Table135[APRIL],Table135[APRIL/DATE],"="&amp;Table79[[#This Row],[APRIL DATE]],Table135[APRIL/DATE],"="&amp;Table79[[#This Row],[APRIL DATE]])</f>
        <v>0</v>
      </c>
    </row>
    <row r="61" spans="2:9" x14ac:dyDescent="0.3">
      <c r="B61" s="9">
        <v>43850</v>
      </c>
      <c r="C61" s="10">
        <f>SUMIFS(Table135[JANUARY],Table135[JAN/DATE],"="&amp;Table79[[#This Row],[JAN DATE]],Table135[JAN/DATE],"="&amp;Table79[[#This Row],[JAN DATE]])</f>
        <v>0</v>
      </c>
      <c r="D61" s="9">
        <v>43881</v>
      </c>
      <c r="E61" s="5">
        <f>SUMIFS(Table135[FEBEUARY],Table135[FEB/DATE],"="&amp;Table79[[#This Row],[FEB DATE]],Table135[FEB/DATE],"="&amp;Table79[[#This Row],[FEB DATE]])</f>
        <v>0</v>
      </c>
      <c r="F61" s="9">
        <v>43910</v>
      </c>
      <c r="G61" s="5">
        <f>SUMIFS(Table135[MARCH],Table135[MARCH/DATE],"="&amp;Table79[[#This Row],[MAR DATE]],Table135[MARCH/DATE],"="&amp;Table79[[#This Row],[MAR DATE]])</f>
        <v>0</v>
      </c>
      <c r="H61" s="9">
        <v>43941</v>
      </c>
      <c r="I61" s="5">
        <f>SUMIFS(Table135[APRIL],Table135[APRIL/DATE],"="&amp;Table79[[#This Row],[APRIL DATE]],Table135[APRIL/DATE],"="&amp;Table79[[#This Row],[APRIL DATE]])</f>
        <v>0</v>
      </c>
    </row>
    <row r="62" spans="2:9" x14ac:dyDescent="0.3">
      <c r="B62" s="9">
        <v>43851</v>
      </c>
      <c r="C62" s="10">
        <f>SUMIFS(Table135[JANUARY],Table135[JAN/DATE],"="&amp;Table79[[#This Row],[JAN DATE]],Table135[JAN/DATE],"="&amp;Table79[[#This Row],[JAN DATE]])</f>
        <v>0</v>
      </c>
      <c r="D62" s="9">
        <v>43882</v>
      </c>
      <c r="E62" s="5">
        <f>SUMIFS(Table135[FEBEUARY],Table135[FEB/DATE],"="&amp;Table79[[#This Row],[FEB DATE]],Table135[FEB/DATE],"="&amp;Table79[[#This Row],[FEB DATE]])</f>
        <v>0</v>
      </c>
      <c r="F62" s="9">
        <v>43911</v>
      </c>
      <c r="G62" s="5">
        <f>SUMIFS(Table135[MARCH],Table135[MARCH/DATE],"="&amp;Table79[[#This Row],[MAR DATE]],Table135[MARCH/DATE],"="&amp;Table79[[#This Row],[MAR DATE]])</f>
        <v>0</v>
      </c>
      <c r="H62" s="9">
        <v>43942</v>
      </c>
      <c r="I62" s="5">
        <f>SUMIFS(Table135[APRIL],Table135[APRIL/DATE],"="&amp;Table79[[#This Row],[APRIL DATE]],Table135[APRIL/DATE],"="&amp;Table79[[#This Row],[APRIL DATE]])</f>
        <v>0</v>
      </c>
    </row>
    <row r="63" spans="2:9" x14ac:dyDescent="0.3">
      <c r="B63" s="9">
        <v>43852</v>
      </c>
      <c r="C63" s="10">
        <f>SUMIFS(Table135[JANUARY],Table135[JAN/DATE],"="&amp;Table79[[#This Row],[JAN DATE]],Table135[JAN/DATE],"="&amp;Table79[[#This Row],[JAN DATE]])</f>
        <v>0</v>
      </c>
      <c r="D63" s="9">
        <v>43883</v>
      </c>
      <c r="E63" s="5">
        <f>SUMIFS(Table135[FEBEUARY],Table135[FEB/DATE],"="&amp;Table79[[#This Row],[FEB DATE]],Table135[FEB/DATE],"="&amp;Table79[[#This Row],[FEB DATE]])</f>
        <v>0</v>
      </c>
      <c r="F63" s="9">
        <v>43912</v>
      </c>
      <c r="G63" s="5">
        <f>SUMIFS(Table135[MARCH],Table135[MARCH/DATE],"="&amp;Table79[[#This Row],[MAR DATE]],Table135[MARCH/DATE],"="&amp;Table79[[#This Row],[MAR DATE]])</f>
        <v>0</v>
      </c>
      <c r="H63" s="9">
        <v>43943</v>
      </c>
      <c r="I63" s="5">
        <f>SUMIFS(Table135[APRIL],Table135[APRIL/DATE],"="&amp;Table79[[#This Row],[APRIL DATE]],Table135[APRIL/DATE],"="&amp;Table79[[#This Row],[APRIL DATE]])</f>
        <v>0</v>
      </c>
    </row>
    <row r="64" spans="2:9" x14ac:dyDescent="0.3">
      <c r="B64" s="9">
        <v>43853</v>
      </c>
      <c r="C64" s="10">
        <f>SUMIFS(Table135[JANUARY],Table135[JAN/DATE],"="&amp;Table79[[#This Row],[JAN DATE]],Table135[JAN/DATE],"="&amp;Table79[[#This Row],[JAN DATE]])</f>
        <v>0</v>
      </c>
      <c r="D64" s="9">
        <v>43884</v>
      </c>
      <c r="E64" s="5">
        <f>SUMIFS(Table135[FEBEUARY],Table135[FEB/DATE],"="&amp;Table79[[#This Row],[FEB DATE]],Table135[FEB/DATE],"="&amp;Table79[[#This Row],[FEB DATE]])</f>
        <v>0</v>
      </c>
      <c r="F64" s="9">
        <v>43913</v>
      </c>
      <c r="G64" s="5">
        <f>SUMIFS(Table135[MARCH],Table135[MARCH/DATE],"="&amp;Table79[[#This Row],[MAR DATE]],Table135[MARCH/DATE],"="&amp;Table79[[#This Row],[MAR DATE]])</f>
        <v>0</v>
      </c>
      <c r="H64" s="9">
        <v>43944</v>
      </c>
      <c r="I64" s="5">
        <f>SUMIFS(Table135[APRIL],Table135[APRIL/DATE],"="&amp;Table79[[#This Row],[APRIL DATE]],Table135[APRIL/DATE],"="&amp;Table79[[#This Row],[APRIL DATE]])</f>
        <v>0</v>
      </c>
    </row>
    <row r="65" spans="2:13" x14ac:dyDescent="0.3">
      <c r="B65" s="9">
        <v>43854</v>
      </c>
      <c r="C65" s="10">
        <f>SUMIFS(Table135[JANUARY],Table135[JAN/DATE],"="&amp;Table79[[#This Row],[JAN DATE]],Table135[JAN/DATE],"="&amp;Table79[[#This Row],[JAN DATE]])</f>
        <v>0</v>
      </c>
      <c r="D65" s="9">
        <v>43885</v>
      </c>
      <c r="E65" s="5">
        <f>SUMIFS(Table135[FEBEUARY],Table135[FEB/DATE],"="&amp;Table79[[#This Row],[FEB DATE]],Table135[FEB/DATE],"="&amp;Table79[[#This Row],[FEB DATE]])</f>
        <v>0</v>
      </c>
      <c r="F65" s="9">
        <v>43914</v>
      </c>
      <c r="G65" s="5">
        <f>SUMIFS(Table135[MARCH],Table135[MARCH/DATE],"="&amp;Table79[[#This Row],[MAR DATE]],Table135[MARCH/DATE],"="&amp;Table79[[#This Row],[MAR DATE]])</f>
        <v>0</v>
      </c>
      <c r="H65" s="9">
        <v>43945</v>
      </c>
      <c r="I65" s="5">
        <f>SUMIFS(Table135[APRIL],Table135[APRIL/DATE],"="&amp;Table79[[#This Row],[APRIL DATE]],Table135[APRIL/DATE],"="&amp;Table79[[#This Row],[APRIL DATE]])</f>
        <v>0</v>
      </c>
    </row>
    <row r="66" spans="2:13" x14ac:dyDescent="0.3">
      <c r="B66" s="9">
        <v>43855</v>
      </c>
      <c r="C66" s="10">
        <f>SUMIFS(Table135[JANUARY],Table135[JAN/DATE],"="&amp;Table79[[#This Row],[JAN DATE]],Table135[JAN/DATE],"="&amp;Table79[[#This Row],[JAN DATE]])</f>
        <v>0</v>
      </c>
      <c r="D66" s="9">
        <v>43886</v>
      </c>
      <c r="E66" s="5">
        <f>SUMIFS(Table135[FEBEUARY],Table135[FEB/DATE],"="&amp;Table79[[#This Row],[FEB DATE]],Table135[FEB/DATE],"="&amp;Table79[[#This Row],[FEB DATE]])</f>
        <v>0</v>
      </c>
      <c r="F66" s="9">
        <v>43915</v>
      </c>
      <c r="G66" s="5">
        <f>SUMIFS(Table135[MARCH],Table135[MARCH/DATE],"="&amp;Table79[[#This Row],[MAR DATE]],Table135[MARCH/DATE],"="&amp;Table79[[#This Row],[MAR DATE]])</f>
        <v>0</v>
      </c>
      <c r="H66" s="9">
        <v>43946</v>
      </c>
      <c r="I66" s="5">
        <f>SUMIFS(Table135[APRIL],Table135[APRIL/DATE],"="&amp;Table79[[#This Row],[APRIL DATE]],Table135[APRIL/DATE],"="&amp;Table79[[#This Row],[APRIL DATE]])</f>
        <v>0</v>
      </c>
    </row>
    <row r="67" spans="2:13" x14ac:dyDescent="0.3">
      <c r="B67" s="9">
        <v>43856</v>
      </c>
      <c r="C67" s="10">
        <f>SUMIFS(Table135[JANUARY],Table135[JAN/DATE],"="&amp;Table79[[#This Row],[JAN DATE]],Table135[JAN/DATE],"="&amp;Table79[[#This Row],[JAN DATE]])</f>
        <v>0</v>
      </c>
      <c r="D67" s="9">
        <v>43887</v>
      </c>
      <c r="E67" s="5">
        <f>SUMIFS(Table135[FEBEUARY],Table135[FEB/DATE],"="&amp;Table79[[#This Row],[FEB DATE]],Table135[FEB/DATE],"="&amp;Table79[[#This Row],[FEB DATE]])</f>
        <v>0</v>
      </c>
      <c r="F67" s="9">
        <v>43916</v>
      </c>
      <c r="G67" s="5">
        <f>SUMIFS(Table135[MARCH],Table135[MARCH/DATE],"="&amp;Table79[[#This Row],[MAR DATE]],Table135[MARCH/DATE],"="&amp;Table79[[#This Row],[MAR DATE]])</f>
        <v>0</v>
      </c>
      <c r="H67" s="9">
        <v>43947</v>
      </c>
      <c r="I67" s="5">
        <f>SUMIFS(Table135[APRIL],Table135[APRIL/DATE],"="&amp;Table79[[#This Row],[APRIL DATE]],Table135[APRIL/DATE],"="&amp;Table79[[#This Row],[APRIL DATE]])</f>
        <v>0</v>
      </c>
    </row>
    <row r="68" spans="2:13" x14ac:dyDescent="0.3">
      <c r="B68" s="9">
        <v>43857</v>
      </c>
      <c r="C68" s="10">
        <f>SUMIFS(Table135[JANUARY],Table135[JAN/DATE],"="&amp;Table79[[#This Row],[JAN DATE]],Table135[JAN/DATE],"="&amp;Table79[[#This Row],[JAN DATE]])</f>
        <v>0</v>
      </c>
      <c r="D68" s="9">
        <v>43888</v>
      </c>
      <c r="E68" s="5">
        <f>SUMIFS(Table135[FEBEUARY],Table135[FEB/DATE],"="&amp;Table79[[#This Row],[FEB DATE]],Table135[FEB/DATE],"="&amp;Table79[[#This Row],[FEB DATE]])</f>
        <v>0</v>
      </c>
      <c r="F68" s="9">
        <v>43917</v>
      </c>
      <c r="G68" s="5">
        <f>SUMIFS(Table135[MARCH],Table135[MARCH/DATE],"="&amp;Table79[[#This Row],[MAR DATE]],Table135[MARCH/DATE],"="&amp;Table79[[#This Row],[MAR DATE]])</f>
        <v>0</v>
      </c>
      <c r="H68" s="9">
        <v>43948</v>
      </c>
      <c r="I68" s="5">
        <f>SUMIFS(Table135[APRIL],Table135[APRIL/DATE],"="&amp;Table79[[#This Row],[APRIL DATE]],Table135[APRIL/DATE],"="&amp;Table79[[#This Row],[APRIL DATE]])</f>
        <v>0</v>
      </c>
    </row>
    <row r="69" spans="2:13" x14ac:dyDescent="0.3">
      <c r="B69" s="9">
        <v>43858</v>
      </c>
      <c r="C69" s="10">
        <f>SUMIFS(Table135[JANUARY],Table135[JAN/DATE],"="&amp;Table79[[#This Row],[JAN DATE]],Table135[JAN/DATE],"="&amp;Table79[[#This Row],[JAN DATE]])</f>
        <v>0</v>
      </c>
      <c r="D69" s="9">
        <v>43889</v>
      </c>
      <c r="E69" s="5">
        <f>SUMIFS(Table135[FEBEUARY],Table135[FEB/DATE],"="&amp;Table79[[#This Row],[FEB DATE]],Table135[FEB/DATE],"="&amp;Table79[[#This Row],[FEB DATE]])</f>
        <v>0</v>
      </c>
      <c r="F69" s="9">
        <v>43918</v>
      </c>
      <c r="G69" s="5">
        <f>SUMIFS(Table135[MARCH],Table135[MARCH/DATE],"="&amp;Table79[[#This Row],[MAR DATE]],Table135[MARCH/DATE],"="&amp;Table79[[#This Row],[MAR DATE]])</f>
        <v>0</v>
      </c>
      <c r="H69" s="9">
        <v>43949</v>
      </c>
      <c r="I69" s="5">
        <f>SUMIFS(Table135[APRIL],Table135[APRIL/DATE],"="&amp;Table79[[#This Row],[APRIL DATE]],Table135[APRIL/DATE],"="&amp;Table79[[#This Row],[APRIL DATE]])</f>
        <v>0</v>
      </c>
    </row>
    <row r="70" spans="2:13" x14ac:dyDescent="0.3">
      <c r="B70" s="9">
        <v>43859</v>
      </c>
      <c r="C70" s="10">
        <f>SUMIFS(Table135[JANUARY],Table135[JAN/DATE],"="&amp;Table79[[#This Row],[JAN DATE]],Table135[JAN/DATE],"="&amp;Table79[[#This Row],[JAN DATE]])</f>
        <v>0</v>
      </c>
      <c r="D70" s="9">
        <v>43890</v>
      </c>
      <c r="E70" s="5">
        <f>SUMIFS(Table135[FEBEUARY],Table135[FEB/DATE],"="&amp;Table79[[#This Row],[FEB DATE]],Table135[FEB/DATE],"="&amp;Table79[[#This Row],[FEB DATE]])</f>
        <v>0</v>
      </c>
      <c r="F70" s="9">
        <v>43919</v>
      </c>
      <c r="G70" s="5">
        <f>SUMIFS(Table135[MARCH],Table135[MARCH/DATE],"="&amp;Table79[[#This Row],[MAR DATE]],Table135[MARCH/DATE],"="&amp;Table79[[#This Row],[MAR DATE]])</f>
        <v>0</v>
      </c>
      <c r="H70" s="9">
        <v>43950</v>
      </c>
      <c r="I70" s="5">
        <f>SUMIFS(Table135[APRIL],Table135[APRIL/DATE],"="&amp;Table79[[#This Row],[APRIL DATE]],Table135[APRIL/DATE],"="&amp;Table79[[#This Row],[APRIL DATE]])</f>
        <v>0</v>
      </c>
    </row>
    <row r="71" spans="2:13" x14ac:dyDescent="0.3">
      <c r="B71" s="9">
        <v>43860</v>
      </c>
      <c r="C71" s="10">
        <f>SUMIFS(Table135[JANUARY],Table135[JAN/DATE],"="&amp;Table79[[#This Row],[JAN DATE]],Table135[JAN/DATE],"="&amp;Table79[[#This Row],[JAN DATE]])</f>
        <v>0</v>
      </c>
      <c r="D71" s="9"/>
      <c r="E71" s="5">
        <f>SUMIFS(Table135[FEBEUARY],Table135[FEB/DATE],"="&amp;Table79[[#This Row],[FEB DATE]],Table135[FEB/DATE],"="&amp;Table79[[#This Row],[FEB DATE]])</f>
        <v>0</v>
      </c>
      <c r="F71" s="9">
        <v>43920</v>
      </c>
      <c r="G71" s="5">
        <f>SUMIFS(Table135[MARCH],Table135[MARCH/DATE],"="&amp;Table79[[#This Row],[MAR DATE]],Table135[MARCH/DATE],"="&amp;Table79[[#This Row],[MAR DATE]])</f>
        <v>0</v>
      </c>
      <c r="H71" s="9">
        <v>43951</v>
      </c>
      <c r="I71" s="5">
        <f>SUMIFS(Table135[APRIL],Table135[APRIL/DATE],"="&amp;Table79[[#This Row],[APRIL DATE]],Table135[APRIL/DATE],"="&amp;Table79[[#This Row],[APRIL DATE]])</f>
        <v>0</v>
      </c>
    </row>
    <row r="72" spans="2:13" x14ac:dyDescent="0.3">
      <c r="B72" s="9">
        <v>43861</v>
      </c>
      <c r="C72" s="10">
        <f>SUMIFS(Table135[JANUARY],Table135[JAN/DATE],"="&amp;Table79[[#This Row],[JAN DATE]],Table135[JAN/DATE],"="&amp;Table79[[#This Row],[JAN DATE]])</f>
        <v>0</v>
      </c>
      <c r="D72" s="9"/>
      <c r="E72" s="5">
        <f>SUMIFS(Table135[FEBEUARY],Table135[FEB/DATE],"="&amp;Table79[[#This Row],[FEB DATE]],Table135[FEB/DATE],"="&amp;Table79[[#This Row],[FEB DATE]])</f>
        <v>0</v>
      </c>
      <c r="F72" s="9">
        <v>43921</v>
      </c>
      <c r="G72" s="5">
        <f>SUMIFS(Table135[MARCH],Table135[MARCH/DATE],"="&amp;Table79[[#This Row],[MAR DATE]],Table135[MARCH/DATE],"="&amp;Table79[[#This Row],[MAR DATE]])</f>
        <v>0</v>
      </c>
      <c r="H72" s="9"/>
      <c r="I72" s="5">
        <f>SUMIFS(Table135[APRIL],Table135[APRIL/DATE],"="&amp;Table79[[#This Row],[APRIL DATE]],Table135[APRIL/DATE],"="&amp;Table79[[#This Row],[APRIL DATE]])</f>
        <v>0</v>
      </c>
    </row>
    <row r="73" spans="2:13" x14ac:dyDescent="0.3">
      <c r="B73" s="5"/>
    </row>
    <row r="74" spans="2:13" x14ac:dyDescent="0.3">
      <c r="B74" s="5"/>
      <c r="C74" s="15" t="s">
        <v>688</v>
      </c>
      <c r="E74" s="15" t="s">
        <v>689</v>
      </c>
      <c r="G74" s="15" t="s">
        <v>690</v>
      </c>
      <c r="I74" s="15" t="s">
        <v>12</v>
      </c>
    </row>
    <row r="75" spans="2:13" x14ac:dyDescent="0.3">
      <c r="B75" s="11" t="s">
        <v>28</v>
      </c>
      <c r="C75" s="12">
        <f>SUM(Table79[JANUARY])</f>
        <v>5560</v>
      </c>
      <c r="E75" s="14">
        <f>SUM(Table79[FEBUARY])</f>
        <v>5460</v>
      </c>
      <c r="G75" s="13">
        <f>SUM(I42:I72)</f>
        <v>4960</v>
      </c>
      <c r="I75" s="13">
        <f>SUM(Table79[APRIL])</f>
        <v>4960</v>
      </c>
      <c r="K75" s="13"/>
      <c r="M75" s="1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workbookViewId="0">
      <selection activeCell="E17" sqref="E17"/>
    </sheetView>
  </sheetViews>
  <sheetFormatPr defaultRowHeight="14.4" x14ac:dyDescent="0.3"/>
  <cols>
    <col min="1" max="1" width="17.6640625" style="53" bestFit="1" customWidth="1"/>
    <col min="2" max="2" width="23.33203125" style="53" bestFit="1" customWidth="1"/>
    <col min="4" max="4" width="17.6640625" style="53" bestFit="1" customWidth="1"/>
    <col min="5" max="5" width="19" style="53" customWidth="1"/>
    <col min="6" max="6" width="11.88671875" style="53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">
      <c r="A2">
        <v>1</v>
      </c>
      <c r="B2" t="s">
        <v>691</v>
      </c>
      <c r="E2" s="1" t="s">
        <v>692</v>
      </c>
      <c r="F2" t="s">
        <v>693</v>
      </c>
    </row>
    <row r="3" spans="1:29" x14ac:dyDescent="0.3">
      <c r="A3">
        <v>2</v>
      </c>
      <c r="B3" t="s">
        <v>694</v>
      </c>
      <c r="E3" s="1" t="s">
        <v>695</v>
      </c>
      <c r="F3" t="s">
        <v>696</v>
      </c>
    </row>
    <row r="4" spans="1:29" x14ac:dyDescent="0.3">
      <c r="A4">
        <v>3</v>
      </c>
      <c r="B4" t="s">
        <v>697</v>
      </c>
      <c r="E4" s="1" t="s">
        <v>698</v>
      </c>
      <c r="F4" t="s">
        <v>699</v>
      </c>
    </row>
    <row r="5" spans="1:29" x14ac:dyDescent="0.3">
      <c r="A5">
        <v>4</v>
      </c>
      <c r="B5" t="s">
        <v>700</v>
      </c>
      <c r="E5" s="1" t="s">
        <v>701</v>
      </c>
      <c r="F5" t="s">
        <v>702</v>
      </c>
    </row>
    <row r="6" spans="1:29" x14ac:dyDescent="0.3">
      <c r="A6">
        <v>5</v>
      </c>
      <c r="B6" t="s">
        <v>703</v>
      </c>
      <c r="E6" s="1" t="s">
        <v>704</v>
      </c>
      <c r="F6" t="s">
        <v>705</v>
      </c>
    </row>
    <row r="7" spans="1:29" x14ac:dyDescent="0.3">
      <c r="A7">
        <v>6</v>
      </c>
      <c r="B7" t="s">
        <v>706</v>
      </c>
      <c r="E7" s="1" t="s">
        <v>707</v>
      </c>
      <c r="F7" t="s">
        <v>708</v>
      </c>
    </row>
    <row r="8" spans="1:29" x14ac:dyDescent="0.3">
      <c r="A8">
        <v>7</v>
      </c>
      <c r="B8" t="s">
        <v>709</v>
      </c>
      <c r="E8" s="1" t="s">
        <v>710</v>
      </c>
      <c r="F8" t="s">
        <v>711</v>
      </c>
    </row>
    <row r="9" spans="1:29" x14ac:dyDescent="0.3">
      <c r="A9">
        <v>8</v>
      </c>
      <c r="B9" t="s">
        <v>712</v>
      </c>
      <c r="E9" s="1" t="s">
        <v>713</v>
      </c>
      <c r="F9" t="s">
        <v>714</v>
      </c>
    </row>
    <row r="10" spans="1:29" x14ac:dyDescent="0.3">
      <c r="E10" s="1"/>
    </row>
    <row r="13" spans="1:29" x14ac:dyDescent="0.3">
      <c r="B13" s="49" t="s">
        <v>264</v>
      </c>
      <c r="C13">
        <f>COUNTIF(C2:C11, "Y")</f>
        <v>0</v>
      </c>
    </row>
    <row r="14" spans="1:29" x14ac:dyDescent="0.3">
      <c r="B14" s="51" t="s">
        <v>265</v>
      </c>
      <c r="C14">
        <f>COUNTIF(C2:C11, "AY")</f>
        <v>0</v>
      </c>
    </row>
    <row r="16" spans="1:29" x14ac:dyDescent="0.3">
      <c r="B16" s="50" t="s">
        <v>266</v>
      </c>
      <c r="C16">
        <f>C13+C14</f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topLeftCell="A109" zoomScale="115" zoomScaleNormal="115" workbookViewId="0">
      <selection activeCell="C123" sqref="C123"/>
    </sheetView>
  </sheetViews>
  <sheetFormatPr defaultRowHeight="14.4" x14ac:dyDescent="0.3"/>
  <cols>
    <col min="1" max="1" width="7.88671875" style="53" customWidth="1"/>
    <col min="2" max="2" width="19.5546875" style="53" customWidth="1"/>
    <col min="4" max="4" width="25.6640625" style="53" customWidth="1"/>
    <col min="5" max="5" width="11" style="53" customWidth="1"/>
  </cols>
  <sheetData>
    <row r="1" spans="1:28" x14ac:dyDescent="0.3">
      <c r="A1" t="s">
        <v>0</v>
      </c>
      <c r="B1" t="s">
        <v>1</v>
      </c>
      <c r="C1" t="s">
        <v>2</v>
      </c>
      <c r="D1" s="1" t="s">
        <v>4</v>
      </c>
      <c r="E1" s="1" t="s">
        <v>715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3">
      <c r="A2">
        <v>1</v>
      </c>
      <c r="B2" t="s">
        <v>716</v>
      </c>
      <c r="D2" s="1" t="s">
        <v>717</v>
      </c>
      <c r="E2" s="16" t="s">
        <v>718</v>
      </c>
      <c r="F2">
        <v>200</v>
      </c>
      <c r="G2" s="8">
        <v>43835</v>
      </c>
      <c r="H2">
        <v>190</v>
      </c>
      <c r="I2" s="8">
        <v>43865</v>
      </c>
      <c r="J2">
        <v>190</v>
      </c>
      <c r="K2" s="8">
        <v>43896</v>
      </c>
      <c r="L2">
        <v>190</v>
      </c>
      <c r="M2" s="8">
        <v>43926</v>
      </c>
    </row>
    <row r="3" spans="1:28" x14ac:dyDescent="0.3">
      <c r="A3">
        <v>2</v>
      </c>
      <c r="B3" t="s">
        <v>62</v>
      </c>
      <c r="D3" s="1" t="s">
        <v>719</v>
      </c>
      <c r="E3" s="16" t="s">
        <v>720</v>
      </c>
    </row>
    <row r="4" spans="1:28" x14ac:dyDescent="0.3">
      <c r="A4">
        <v>3</v>
      </c>
      <c r="B4" t="s">
        <v>721</v>
      </c>
      <c r="D4" s="1" t="s">
        <v>722</v>
      </c>
      <c r="E4" s="16" t="s">
        <v>723</v>
      </c>
      <c r="F4">
        <v>200</v>
      </c>
      <c r="G4" s="8">
        <v>43835</v>
      </c>
      <c r="H4">
        <v>180</v>
      </c>
      <c r="I4" s="8">
        <v>43870</v>
      </c>
      <c r="J4">
        <v>190</v>
      </c>
      <c r="K4" s="8">
        <v>43898</v>
      </c>
      <c r="L4">
        <v>190</v>
      </c>
      <c r="M4" s="8">
        <v>43931</v>
      </c>
    </row>
    <row r="5" spans="1:28" x14ac:dyDescent="0.3">
      <c r="A5">
        <v>4</v>
      </c>
      <c r="B5" t="s">
        <v>1064</v>
      </c>
      <c r="D5" s="1" t="s">
        <v>724</v>
      </c>
      <c r="E5" s="16" t="s">
        <v>725</v>
      </c>
      <c r="F5">
        <v>200</v>
      </c>
      <c r="G5" s="8">
        <v>43835</v>
      </c>
      <c r="H5">
        <v>190</v>
      </c>
      <c r="I5" s="8">
        <v>43874</v>
      </c>
      <c r="J5">
        <v>190</v>
      </c>
      <c r="K5" s="8">
        <v>43903</v>
      </c>
      <c r="L5">
        <v>190</v>
      </c>
      <c r="M5" s="8">
        <v>43931</v>
      </c>
    </row>
    <row r="6" spans="1:28" x14ac:dyDescent="0.3">
      <c r="A6">
        <v>5</v>
      </c>
      <c r="B6" t="s">
        <v>726</v>
      </c>
      <c r="D6" s="1" t="s">
        <v>727</v>
      </c>
      <c r="E6" s="16" t="s">
        <v>728</v>
      </c>
    </row>
    <row r="7" spans="1:28" x14ac:dyDescent="0.3">
      <c r="A7">
        <v>6</v>
      </c>
      <c r="B7" t="s">
        <v>729</v>
      </c>
      <c r="D7" s="1" t="s">
        <v>730</v>
      </c>
      <c r="E7" s="16" t="s">
        <v>731</v>
      </c>
    </row>
    <row r="8" spans="1:28" x14ac:dyDescent="0.3">
      <c r="A8">
        <v>7</v>
      </c>
      <c r="B8" t="s">
        <v>267</v>
      </c>
      <c r="D8" s="1" t="s">
        <v>732</v>
      </c>
      <c r="E8" s="16" t="s">
        <v>733</v>
      </c>
    </row>
    <row r="9" spans="1:28" x14ac:dyDescent="0.3">
      <c r="A9">
        <v>8</v>
      </c>
      <c r="B9" t="s">
        <v>734</v>
      </c>
      <c r="D9" s="1" t="s">
        <v>735</v>
      </c>
      <c r="E9" s="1" t="s">
        <v>736</v>
      </c>
    </row>
    <row r="10" spans="1:28" x14ac:dyDescent="0.3">
      <c r="A10">
        <v>9</v>
      </c>
      <c r="B10" t="s">
        <v>50</v>
      </c>
      <c r="D10" s="1" t="s">
        <v>737</v>
      </c>
      <c r="E10" s="16" t="s">
        <v>738</v>
      </c>
    </row>
    <row r="11" spans="1:28" x14ac:dyDescent="0.3">
      <c r="A11">
        <v>10</v>
      </c>
      <c r="B11" t="s">
        <v>739</v>
      </c>
      <c r="D11" s="1" t="s">
        <v>740</v>
      </c>
      <c r="E11" s="16" t="s">
        <v>741</v>
      </c>
    </row>
    <row r="12" spans="1:28" x14ac:dyDescent="0.3">
      <c r="A12">
        <v>11</v>
      </c>
      <c r="B12" t="s">
        <v>158</v>
      </c>
      <c r="D12" s="1" t="s">
        <v>742</v>
      </c>
      <c r="E12" s="17"/>
      <c r="G12" s="53"/>
      <c r="I12" s="53"/>
      <c r="K12" s="53"/>
      <c r="M12" s="53"/>
    </row>
    <row r="13" spans="1:28" x14ac:dyDescent="0.3">
      <c r="A13">
        <v>12</v>
      </c>
      <c r="B13" t="s">
        <v>293</v>
      </c>
      <c r="D13" s="1" t="s">
        <v>743</v>
      </c>
      <c r="E13" s="16" t="s">
        <v>744</v>
      </c>
    </row>
    <row r="14" spans="1:28" x14ac:dyDescent="0.3">
      <c r="A14">
        <v>13</v>
      </c>
      <c r="B14" t="s">
        <v>208</v>
      </c>
      <c r="D14" s="1" t="s">
        <v>745</v>
      </c>
      <c r="E14" s="16" t="s">
        <v>746</v>
      </c>
    </row>
    <row r="15" spans="1:28" x14ac:dyDescent="0.3">
      <c r="A15">
        <v>14</v>
      </c>
      <c r="B15" t="s">
        <v>747</v>
      </c>
      <c r="D15" s="1" t="s">
        <v>748</v>
      </c>
      <c r="E15" s="16" t="s">
        <v>749</v>
      </c>
    </row>
    <row r="16" spans="1:28" x14ac:dyDescent="0.3">
      <c r="A16">
        <v>15</v>
      </c>
      <c r="B16" t="s">
        <v>376</v>
      </c>
      <c r="D16" s="1" t="s">
        <v>750</v>
      </c>
      <c r="E16" s="16" t="s">
        <v>751</v>
      </c>
    </row>
    <row r="17" spans="1:5" x14ac:dyDescent="0.3">
      <c r="A17">
        <v>16</v>
      </c>
      <c r="B17" t="s">
        <v>752</v>
      </c>
      <c r="D17" s="1" t="s">
        <v>753</v>
      </c>
      <c r="E17" s="16" t="s">
        <v>754</v>
      </c>
    </row>
    <row r="18" spans="1:5" x14ac:dyDescent="0.3">
      <c r="A18">
        <v>17</v>
      </c>
      <c r="B18" t="s">
        <v>755</v>
      </c>
      <c r="D18" s="1" t="s">
        <v>756</v>
      </c>
      <c r="E18" s="1" t="s">
        <v>757</v>
      </c>
    </row>
    <row r="19" spans="1:5" x14ac:dyDescent="0.3">
      <c r="A19">
        <v>18</v>
      </c>
      <c r="B19" t="s">
        <v>758</v>
      </c>
      <c r="D19" s="1" t="s">
        <v>759</v>
      </c>
      <c r="E19" s="16" t="s">
        <v>760</v>
      </c>
    </row>
    <row r="20" spans="1:5" x14ac:dyDescent="0.3">
      <c r="A20">
        <v>19</v>
      </c>
      <c r="B20" t="s">
        <v>607</v>
      </c>
      <c r="D20" s="1" t="s">
        <v>761</v>
      </c>
      <c r="E20" s="16" t="s">
        <v>762</v>
      </c>
    </row>
    <row r="21" spans="1:5" x14ac:dyDescent="0.3">
      <c r="A21">
        <v>20</v>
      </c>
      <c r="B21" t="s">
        <v>763</v>
      </c>
      <c r="D21" s="1" t="s">
        <v>764</v>
      </c>
      <c r="E21" s="16" t="s">
        <v>765</v>
      </c>
    </row>
    <row r="22" spans="1:5" x14ac:dyDescent="0.3">
      <c r="A22">
        <v>21</v>
      </c>
      <c r="B22" t="s">
        <v>123</v>
      </c>
      <c r="D22" s="1" t="s">
        <v>766</v>
      </c>
      <c r="E22" s="16" t="s">
        <v>767</v>
      </c>
    </row>
    <row r="23" spans="1:5" x14ac:dyDescent="0.3">
      <c r="A23">
        <v>22</v>
      </c>
      <c r="B23" t="s">
        <v>768</v>
      </c>
      <c r="D23" s="1" t="s">
        <v>769</v>
      </c>
      <c r="E23" s="16" t="s">
        <v>770</v>
      </c>
    </row>
    <row r="24" spans="1:5" x14ac:dyDescent="0.3">
      <c r="A24">
        <v>23</v>
      </c>
      <c r="B24" t="s">
        <v>771</v>
      </c>
      <c r="D24" s="1" t="s">
        <v>772</v>
      </c>
      <c r="E24" s="16" t="s">
        <v>773</v>
      </c>
    </row>
    <row r="25" spans="1:5" x14ac:dyDescent="0.3">
      <c r="A25">
        <v>24</v>
      </c>
      <c r="B25" t="s">
        <v>774</v>
      </c>
      <c r="D25" s="1" t="s">
        <v>775</v>
      </c>
      <c r="E25" s="16" t="s">
        <v>776</v>
      </c>
    </row>
    <row r="26" spans="1:5" x14ac:dyDescent="0.3">
      <c r="A26">
        <v>25</v>
      </c>
      <c r="B26" t="s">
        <v>141</v>
      </c>
      <c r="D26" s="1" t="s">
        <v>777</v>
      </c>
      <c r="E26" s="16" t="s">
        <v>778</v>
      </c>
    </row>
    <row r="27" spans="1:5" x14ac:dyDescent="0.3">
      <c r="A27">
        <v>26</v>
      </c>
      <c r="B27" t="s">
        <v>779</v>
      </c>
      <c r="D27" s="1" t="s">
        <v>780</v>
      </c>
      <c r="E27" s="1" t="s">
        <v>781</v>
      </c>
    </row>
    <row r="28" spans="1:5" x14ac:dyDescent="0.3">
      <c r="A28">
        <v>27</v>
      </c>
      <c r="B28" t="s">
        <v>205</v>
      </c>
      <c r="D28" s="1" t="s">
        <v>782</v>
      </c>
      <c r="E28" s="16" t="s">
        <v>783</v>
      </c>
    </row>
    <row r="29" spans="1:5" x14ac:dyDescent="0.3">
      <c r="A29">
        <v>28</v>
      </c>
      <c r="B29" t="s">
        <v>784</v>
      </c>
      <c r="D29" s="1" t="s">
        <v>785</v>
      </c>
      <c r="E29" s="16" t="s">
        <v>786</v>
      </c>
    </row>
    <row r="30" spans="1:5" x14ac:dyDescent="0.3">
      <c r="A30">
        <v>29</v>
      </c>
      <c r="B30" t="s">
        <v>787</v>
      </c>
      <c r="D30" s="1" t="s">
        <v>788</v>
      </c>
      <c r="E30" s="16" t="s">
        <v>789</v>
      </c>
    </row>
    <row r="31" spans="1:5" x14ac:dyDescent="0.3">
      <c r="A31">
        <v>30</v>
      </c>
      <c r="B31" t="s">
        <v>790</v>
      </c>
      <c r="D31" s="1" t="s">
        <v>791</v>
      </c>
      <c r="E31" s="17" t="s">
        <v>792</v>
      </c>
    </row>
    <row r="32" spans="1:5" x14ac:dyDescent="0.3">
      <c r="A32">
        <v>31</v>
      </c>
      <c r="B32" t="s">
        <v>793</v>
      </c>
      <c r="D32" s="1" t="s">
        <v>794</v>
      </c>
      <c r="E32" s="16" t="s">
        <v>795</v>
      </c>
    </row>
    <row r="33" spans="1:13" x14ac:dyDescent="0.3">
      <c r="A33">
        <v>32</v>
      </c>
      <c r="B33" t="s">
        <v>796</v>
      </c>
      <c r="D33" s="1" t="s">
        <v>797</v>
      </c>
      <c r="E33" s="16" t="s">
        <v>798</v>
      </c>
    </row>
    <row r="34" spans="1:13" x14ac:dyDescent="0.3">
      <c r="A34">
        <v>33</v>
      </c>
      <c r="B34" t="s">
        <v>141</v>
      </c>
      <c r="D34" s="1" t="s">
        <v>799</v>
      </c>
      <c r="E34" s="16" t="s">
        <v>800</v>
      </c>
    </row>
    <row r="35" spans="1:13" x14ac:dyDescent="0.3">
      <c r="A35">
        <v>34</v>
      </c>
      <c r="B35" t="s">
        <v>152</v>
      </c>
      <c r="D35" s="1" t="s">
        <v>801</v>
      </c>
      <c r="E35" s="16" t="s">
        <v>802</v>
      </c>
    </row>
    <row r="36" spans="1:13" x14ac:dyDescent="0.3">
      <c r="A36">
        <v>35</v>
      </c>
      <c r="B36" t="s">
        <v>803</v>
      </c>
      <c r="D36" s="1" t="s">
        <v>804</v>
      </c>
      <c r="E36" s="16" t="s">
        <v>805</v>
      </c>
    </row>
    <row r="37" spans="1:13" x14ac:dyDescent="0.3">
      <c r="A37">
        <v>36</v>
      </c>
      <c r="B37" t="s">
        <v>806</v>
      </c>
      <c r="D37" s="1" t="s">
        <v>807</v>
      </c>
      <c r="E37" s="16" t="s">
        <v>808</v>
      </c>
      <c r="G37" s="53"/>
      <c r="I37" s="53"/>
      <c r="K37" s="53"/>
      <c r="M37" s="53"/>
    </row>
    <row r="38" spans="1:13" x14ac:dyDescent="0.3">
      <c r="A38">
        <v>37</v>
      </c>
      <c r="B38" t="s">
        <v>809</v>
      </c>
      <c r="D38" s="1" t="s">
        <v>810</v>
      </c>
      <c r="E38" s="16" t="s">
        <v>811</v>
      </c>
    </row>
    <row r="39" spans="1:13" x14ac:dyDescent="0.3">
      <c r="A39">
        <v>38</v>
      </c>
      <c r="B39" t="s">
        <v>812</v>
      </c>
      <c r="D39" s="1" t="s">
        <v>813</v>
      </c>
      <c r="E39" s="16" t="s">
        <v>814</v>
      </c>
    </row>
    <row r="40" spans="1:13" x14ac:dyDescent="0.3">
      <c r="A40">
        <v>39</v>
      </c>
      <c r="B40" t="s">
        <v>815</v>
      </c>
      <c r="D40" s="1" t="s">
        <v>816</v>
      </c>
      <c r="E40" s="16" t="s">
        <v>817</v>
      </c>
    </row>
    <row r="41" spans="1:13" x14ac:dyDescent="0.3">
      <c r="A41">
        <v>40</v>
      </c>
      <c r="B41" t="s">
        <v>818</v>
      </c>
      <c r="D41" s="1" t="s">
        <v>819</v>
      </c>
      <c r="E41" s="16" t="s">
        <v>820</v>
      </c>
    </row>
    <row r="42" spans="1:13" x14ac:dyDescent="0.3">
      <c r="A42">
        <v>41</v>
      </c>
      <c r="B42" t="s">
        <v>821</v>
      </c>
      <c r="D42" s="1" t="s">
        <v>822</v>
      </c>
      <c r="E42" s="16" t="s">
        <v>823</v>
      </c>
    </row>
    <row r="43" spans="1:13" x14ac:dyDescent="0.3">
      <c r="A43">
        <v>42</v>
      </c>
      <c r="B43" t="s">
        <v>293</v>
      </c>
      <c r="D43" s="1" t="s">
        <v>824</v>
      </c>
      <c r="E43" s="16" t="s">
        <v>825</v>
      </c>
    </row>
    <row r="44" spans="1:13" x14ac:dyDescent="0.3">
      <c r="A44">
        <v>43</v>
      </c>
      <c r="B44" t="s">
        <v>826</v>
      </c>
      <c r="D44" s="1" t="s">
        <v>827</v>
      </c>
      <c r="E44" s="16" t="s">
        <v>828</v>
      </c>
    </row>
    <row r="45" spans="1:13" x14ac:dyDescent="0.3">
      <c r="A45">
        <v>44</v>
      </c>
      <c r="B45" t="s">
        <v>276</v>
      </c>
      <c r="D45" s="1" t="s">
        <v>829</v>
      </c>
      <c r="E45" s="16" t="s">
        <v>830</v>
      </c>
    </row>
    <row r="46" spans="1:13" x14ac:dyDescent="0.3">
      <c r="A46">
        <v>45</v>
      </c>
      <c r="B46" t="s">
        <v>50</v>
      </c>
      <c r="D46" s="1" t="s">
        <v>831</v>
      </c>
      <c r="E46" s="16" t="s">
        <v>832</v>
      </c>
    </row>
    <row r="47" spans="1:13" x14ac:dyDescent="0.3">
      <c r="A47">
        <v>46</v>
      </c>
      <c r="B47" t="s">
        <v>833</v>
      </c>
      <c r="D47" s="1" t="s">
        <v>834</v>
      </c>
      <c r="E47" s="16" t="s">
        <v>835</v>
      </c>
      <c r="G47" s="53"/>
      <c r="I47" s="53"/>
      <c r="K47" s="53"/>
      <c r="M47" s="53"/>
    </row>
    <row r="48" spans="1:13" x14ac:dyDescent="0.3">
      <c r="A48">
        <v>47</v>
      </c>
      <c r="B48" t="s">
        <v>50</v>
      </c>
      <c r="D48" s="1" t="s">
        <v>836</v>
      </c>
      <c r="E48" s="16" t="s">
        <v>837</v>
      </c>
    </row>
    <row r="49" spans="1:5" x14ac:dyDescent="0.3">
      <c r="A49">
        <v>48</v>
      </c>
      <c r="B49" t="s">
        <v>838</v>
      </c>
      <c r="D49" s="1" t="s">
        <v>839</v>
      </c>
      <c r="E49" s="16" t="s">
        <v>840</v>
      </c>
    </row>
    <row r="50" spans="1:5" x14ac:dyDescent="0.3">
      <c r="A50">
        <v>49</v>
      </c>
      <c r="B50" t="s">
        <v>841</v>
      </c>
      <c r="D50" s="1" t="s">
        <v>842</v>
      </c>
      <c r="E50" s="16" t="s">
        <v>843</v>
      </c>
    </row>
    <row r="51" spans="1:5" x14ac:dyDescent="0.3">
      <c r="A51">
        <v>50</v>
      </c>
      <c r="B51" t="s">
        <v>844</v>
      </c>
      <c r="D51" s="1" t="s">
        <v>845</v>
      </c>
      <c r="E51" s="16" t="s">
        <v>846</v>
      </c>
    </row>
    <row r="52" spans="1:5" x14ac:dyDescent="0.3">
      <c r="A52">
        <v>51</v>
      </c>
      <c r="B52" t="s">
        <v>847</v>
      </c>
      <c r="D52" s="1" t="s">
        <v>848</v>
      </c>
      <c r="E52" s="16" t="s">
        <v>849</v>
      </c>
    </row>
    <row r="53" spans="1:5" x14ac:dyDescent="0.3">
      <c r="A53">
        <v>52</v>
      </c>
      <c r="B53" t="s">
        <v>850</v>
      </c>
      <c r="D53" s="1" t="s">
        <v>851</v>
      </c>
      <c r="E53" s="16" t="s">
        <v>852</v>
      </c>
    </row>
    <row r="54" spans="1:5" x14ac:dyDescent="0.3">
      <c r="A54">
        <v>53</v>
      </c>
      <c r="B54" t="s">
        <v>651</v>
      </c>
      <c r="D54" s="1" t="s">
        <v>853</v>
      </c>
      <c r="E54" s="16" t="s">
        <v>854</v>
      </c>
    </row>
    <row r="55" spans="1:5" x14ac:dyDescent="0.3">
      <c r="A55">
        <v>54</v>
      </c>
      <c r="B55" t="s">
        <v>376</v>
      </c>
      <c r="D55" s="1" t="s">
        <v>855</v>
      </c>
      <c r="E55" s="16" t="s">
        <v>856</v>
      </c>
    </row>
    <row r="56" spans="1:5" x14ac:dyDescent="0.3">
      <c r="A56">
        <v>55</v>
      </c>
      <c r="B56" t="s">
        <v>607</v>
      </c>
      <c r="D56" s="1" t="s">
        <v>857</v>
      </c>
      <c r="E56" s="16" t="s">
        <v>858</v>
      </c>
    </row>
    <row r="57" spans="1:5" x14ac:dyDescent="0.3">
      <c r="A57">
        <v>56</v>
      </c>
      <c r="B57" t="s">
        <v>859</v>
      </c>
      <c r="D57" s="1" t="s">
        <v>857</v>
      </c>
      <c r="E57" s="16" t="s">
        <v>858</v>
      </c>
    </row>
    <row r="58" spans="1:5" x14ac:dyDescent="0.3">
      <c r="A58">
        <v>57</v>
      </c>
      <c r="B58" t="s">
        <v>860</v>
      </c>
      <c r="D58" s="1" t="s">
        <v>861</v>
      </c>
      <c r="E58" s="16" t="s">
        <v>862</v>
      </c>
    </row>
    <row r="59" spans="1:5" x14ac:dyDescent="0.3">
      <c r="A59">
        <v>58</v>
      </c>
      <c r="B59" t="s">
        <v>109</v>
      </c>
      <c r="D59" s="1" t="s">
        <v>863</v>
      </c>
      <c r="E59" s="16" t="s">
        <v>864</v>
      </c>
    </row>
    <row r="60" spans="1:5" x14ac:dyDescent="0.3">
      <c r="A60">
        <v>59</v>
      </c>
      <c r="B60" t="s">
        <v>865</v>
      </c>
      <c r="D60" s="1" t="s">
        <v>866</v>
      </c>
      <c r="E60" s="16" t="s">
        <v>867</v>
      </c>
    </row>
    <row r="61" spans="1:5" x14ac:dyDescent="0.3">
      <c r="A61">
        <v>60</v>
      </c>
      <c r="B61" t="s">
        <v>868</v>
      </c>
      <c r="D61" s="1" t="s">
        <v>869</v>
      </c>
      <c r="E61" s="16" t="s">
        <v>870</v>
      </c>
    </row>
    <row r="62" spans="1:5" x14ac:dyDescent="0.3">
      <c r="A62">
        <v>61</v>
      </c>
      <c r="B62" t="s">
        <v>871</v>
      </c>
      <c r="D62" s="1" t="s">
        <v>872</v>
      </c>
      <c r="E62" s="16" t="s">
        <v>873</v>
      </c>
    </row>
    <row r="63" spans="1:5" x14ac:dyDescent="0.3">
      <c r="A63">
        <v>62</v>
      </c>
      <c r="B63" t="s">
        <v>874</v>
      </c>
      <c r="D63" s="1" t="s">
        <v>875</v>
      </c>
      <c r="E63" s="1" t="s">
        <v>876</v>
      </c>
    </row>
    <row r="64" spans="1:5" x14ac:dyDescent="0.3">
      <c r="A64">
        <v>63</v>
      </c>
      <c r="B64" t="s">
        <v>877</v>
      </c>
      <c r="D64" s="1" t="s">
        <v>878</v>
      </c>
      <c r="E64" s="16" t="s">
        <v>879</v>
      </c>
    </row>
    <row r="65" spans="1:13" x14ac:dyDescent="0.3">
      <c r="A65">
        <v>64</v>
      </c>
      <c r="B65" t="s">
        <v>880</v>
      </c>
      <c r="D65" s="1" t="s">
        <v>881</v>
      </c>
      <c r="E65" s="16" t="s">
        <v>882</v>
      </c>
    </row>
    <row r="66" spans="1:13" x14ac:dyDescent="0.3">
      <c r="A66">
        <v>65</v>
      </c>
      <c r="B66" t="s">
        <v>883</v>
      </c>
      <c r="D66" s="1" t="s">
        <v>1052</v>
      </c>
      <c r="E66" s="17" t="s">
        <v>1053</v>
      </c>
    </row>
    <row r="67" spans="1:13" x14ac:dyDescent="0.3">
      <c r="A67">
        <v>66</v>
      </c>
      <c r="B67" t="s">
        <v>884</v>
      </c>
      <c r="D67" s="1" t="s">
        <v>885</v>
      </c>
      <c r="E67" s="16" t="s">
        <v>886</v>
      </c>
    </row>
    <row r="68" spans="1:13" x14ac:dyDescent="0.3">
      <c r="A68">
        <v>67</v>
      </c>
      <c r="B68" t="s">
        <v>887</v>
      </c>
      <c r="D68" s="1" t="s">
        <v>888</v>
      </c>
      <c r="E68" s="16" t="s">
        <v>889</v>
      </c>
    </row>
    <row r="69" spans="1:13" x14ac:dyDescent="0.3">
      <c r="A69">
        <v>68</v>
      </c>
      <c r="B69" t="s">
        <v>809</v>
      </c>
      <c r="D69" s="1" t="s">
        <v>890</v>
      </c>
      <c r="E69" s="16" t="s">
        <v>891</v>
      </c>
    </row>
    <row r="70" spans="1:13" x14ac:dyDescent="0.3">
      <c r="A70">
        <v>69</v>
      </c>
      <c r="B70" t="s">
        <v>892</v>
      </c>
      <c r="D70" s="1" t="s">
        <v>893</v>
      </c>
      <c r="E70" s="16" t="s">
        <v>894</v>
      </c>
    </row>
    <row r="71" spans="1:13" x14ac:dyDescent="0.3">
      <c r="A71">
        <v>70</v>
      </c>
      <c r="B71" t="s">
        <v>895</v>
      </c>
      <c r="D71" s="1" t="s">
        <v>896</v>
      </c>
      <c r="E71" s="16" t="s">
        <v>897</v>
      </c>
    </row>
    <row r="72" spans="1:13" x14ac:dyDescent="0.3">
      <c r="A72">
        <v>71</v>
      </c>
      <c r="B72" t="s">
        <v>234</v>
      </c>
      <c r="D72" s="1" t="s">
        <v>898</v>
      </c>
      <c r="E72" s="16" t="s">
        <v>899</v>
      </c>
    </row>
    <row r="73" spans="1:13" x14ac:dyDescent="0.3">
      <c r="A73">
        <v>72</v>
      </c>
      <c r="B73" t="s">
        <v>900</v>
      </c>
      <c r="D73" s="1" t="s">
        <v>901</v>
      </c>
      <c r="E73" s="16" t="s">
        <v>902</v>
      </c>
    </row>
    <row r="74" spans="1:13" x14ac:dyDescent="0.3">
      <c r="A74">
        <v>73</v>
      </c>
      <c r="B74" t="s">
        <v>903</v>
      </c>
      <c r="D74" s="1" t="s">
        <v>904</v>
      </c>
      <c r="E74" s="16" t="s">
        <v>905</v>
      </c>
    </row>
    <row r="75" spans="1:13" x14ac:dyDescent="0.3">
      <c r="A75">
        <v>74</v>
      </c>
      <c r="B75" t="s">
        <v>906</v>
      </c>
      <c r="D75" s="1" t="s">
        <v>907</v>
      </c>
      <c r="E75" s="16" t="s">
        <v>908</v>
      </c>
    </row>
    <row r="76" spans="1:13" x14ac:dyDescent="0.3">
      <c r="A76">
        <v>75</v>
      </c>
      <c r="B76" t="s">
        <v>255</v>
      </c>
      <c r="D76" s="1" t="s">
        <v>909</v>
      </c>
      <c r="E76" s="16" t="s">
        <v>910</v>
      </c>
      <c r="G76" s="53"/>
      <c r="I76" s="53"/>
      <c r="K76" s="53"/>
      <c r="M76" s="53"/>
    </row>
    <row r="77" spans="1:13" x14ac:dyDescent="0.3">
      <c r="A77">
        <v>76</v>
      </c>
      <c r="B77" t="s">
        <v>911</v>
      </c>
      <c r="D77" s="1" t="s">
        <v>912</v>
      </c>
      <c r="E77" s="16" t="s">
        <v>913</v>
      </c>
    </row>
    <row r="78" spans="1:13" x14ac:dyDescent="0.3">
      <c r="A78">
        <v>77</v>
      </c>
      <c r="B78" t="s">
        <v>68</v>
      </c>
      <c r="D78" s="1" t="s">
        <v>914</v>
      </c>
      <c r="E78" s="16" t="s">
        <v>915</v>
      </c>
    </row>
    <row r="79" spans="1:13" x14ac:dyDescent="0.3">
      <c r="A79">
        <v>78</v>
      </c>
      <c r="B79" t="s">
        <v>158</v>
      </c>
      <c r="D79" s="1" t="s">
        <v>916</v>
      </c>
      <c r="E79" s="16" t="s">
        <v>917</v>
      </c>
    </row>
    <row r="80" spans="1:13" x14ac:dyDescent="0.3">
      <c r="A80">
        <v>79</v>
      </c>
      <c r="B80" t="s">
        <v>918</v>
      </c>
      <c r="D80" s="1" t="s">
        <v>919</v>
      </c>
      <c r="E80" s="17" t="s">
        <v>920</v>
      </c>
    </row>
    <row r="81" spans="1:13" x14ac:dyDescent="0.3">
      <c r="A81">
        <v>80</v>
      </c>
      <c r="B81" t="s">
        <v>921</v>
      </c>
      <c r="D81" s="1" t="s">
        <v>922</v>
      </c>
      <c r="E81" s="16" t="s">
        <v>923</v>
      </c>
    </row>
    <row r="82" spans="1:13" x14ac:dyDescent="0.3">
      <c r="A82">
        <v>81</v>
      </c>
      <c r="B82" t="s">
        <v>924</v>
      </c>
      <c r="D82" s="1" t="s">
        <v>925</v>
      </c>
      <c r="E82" s="16" t="s">
        <v>926</v>
      </c>
    </row>
    <row r="83" spans="1:13" x14ac:dyDescent="0.3">
      <c r="A83">
        <v>82</v>
      </c>
      <c r="B83" t="s">
        <v>307</v>
      </c>
      <c r="D83" s="1" t="s">
        <v>927</v>
      </c>
      <c r="E83" s="16" t="s">
        <v>928</v>
      </c>
    </row>
    <row r="84" spans="1:13" x14ac:dyDescent="0.3">
      <c r="A84">
        <v>83</v>
      </c>
      <c r="B84" t="s">
        <v>758</v>
      </c>
      <c r="D84" s="1" t="s">
        <v>929</v>
      </c>
      <c r="E84" s="16" t="s">
        <v>930</v>
      </c>
    </row>
    <row r="85" spans="1:13" x14ac:dyDescent="0.3">
      <c r="A85">
        <v>84</v>
      </c>
      <c r="B85" t="s">
        <v>931</v>
      </c>
      <c r="D85" s="1" t="s">
        <v>932</v>
      </c>
      <c r="E85" s="16" t="s">
        <v>933</v>
      </c>
    </row>
    <row r="86" spans="1:13" x14ac:dyDescent="0.3">
      <c r="A86">
        <v>85</v>
      </c>
      <c r="B86" t="s">
        <v>934</v>
      </c>
      <c r="D86" s="1" t="s">
        <v>935</v>
      </c>
      <c r="E86" s="16" t="s">
        <v>936</v>
      </c>
      <c r="G86" s="53"/>
      <c r="I86" s="53"/>
      <c r="K86" s="53"/>
      <c r="M86" s="53"/>
    </row>
    <row r="87" spans="1:13" x14ac:dyDescent="0.3">
      <c r="A87">
        <v>86</v>
      </c>
      <c r="B87" t="s">
        <v>937</v>
      </c>
      <c r="D87" s="1" t="s">
        <v>938</v>
      </c>
      <c r="E87" s="16" t="s">
        <v>939</v>
      </c>
    </row>
    <row r="88" spans="1:13" x14ac:dyDescent="0.3">
      <c r="A88">
        <v>87</v>
      </c>
      <c r="B88" t="s">
        <v>771</v>
      </c>
      <c r="D88" s="1" t="s">
        <v>940</v>
      </c>
      <c r="E88" s="16" t="s">
        <v>941</v>
      </c>
    </row>
    <row r="89" spans="1:13" x14ac:dyDescent="0.3">
      <c r="A89">
        <v>88</v>
      </c>
      <c r="B89" t="s">
        <v>942</v>
      </c>
      <c r="D89" s="1" t="s">
        <v>943</v>
      </c>
      <c r="E89" s="16" t="s">
        <v>944</v>
      </c>
    </row>
    <row r="90" spans="1:13" x14ac:dyDescent="0.3">
      <c r="A90">
        <v>89</v>
      </c>
      <c r="B90" t="s">
        <v>158</v>
      </c>
      <c r="D90" s="1" t="s">
        <v>945</v>
      </c>
      <c r="E90" s="16" t="s">
        <v>946</v>
      </c>
    </row>
    <row r="91" spans="1:13" x14ac:dyDescent="0.3">
      <c r="A91">
        <v>90</v>
      </c>
      <c r="B91" t="s">
        <v>947</v>
      </c>
      <c r="D91" s="1" t="s">
        <v>948</v>
      </c>
      <c r="E91" s="16" t="s">
        <v>949</v>
      </c>
    </row>
    <row r="92" spans="1:13" x14ac:dyDescent="0.3">
      <c r="A92">
        <v>91</v>
      </c>
      <c r="B92" t="s">
        <v>950</v>
      </c>
      <c r="D92" s="1" t="s">
        <v>951</v>
      </c>
      <c r="E92" s="16" t="s">
        <v>952</v>
      </c>
    </row>
    <row r="93" spans="1:13" x14ac:dyDescent="0.3">
      <c r="A93">
        <v>92</v>
      </c>
      <c r="B93" t="s">
        <v>953</v>
      </c>
      <c r="D93" s="1" t="s">
        <v>954</v>
      </c>
      <c r="E93" s="16" t="s">
        <v>955</v>
      </c>
    </row>
    <row r="94" spans="1:13" x14ac:dyDescent="0.3">
      <c r="A94">
        <v>93</v>
      </c>
      <c r="B94" t="s">
        <v>211</v>
      </c>
      <c r="D94" s="1" t="s">
        <v>956</v>
      </c>
      <c r="E94" s="16" t="s">
        <v>957</v>
      </c>
    </row>
    <row r="95" spans="1:13" x14ac:dyDescent="0.3">
      <c r="A95">
        <v>94</v>
      </c>
      <c r="B95" t="s">
        <v>958</v>
      </c>
      <c r="D95" s="1" t="s">
        <v>959</v>
      </c>
      <c r="E95" s="16" t="s">
        <v>960</v>
      </c>
    </row>
    <row r="96" spans="1:13" x14ac:dyDescent="0.3">
      <c r="A96">
        <v>95</v>
      </c>
      <c r="B96" t="s">
        <v>629</v>
      </c>
      <c r="D96" s="1" t="s">
        <v>961</v>
      </c>
      <c r="E96" s="16" t="s">
        <v>962</v>
      </c>
    </row>
    <row r="97" spans="1:13" x14ac:dyDescent="0.3">
      <c r="A97">
        <v>96</v>
      </c>
      <c r="B97" t="s">
        <v>963</v>
      </c>
      <c r="D97" s="1" t="s">
        <v>964</v>
      </c>
      <c r="E97" s="16" t="s">
        <v>965</v>
      </c>
    </row>
    <row r="98" spans="1:13" x14ac:dyDescent="0.3">
      <c r="A98">
        <v>97</v>
      </c>
      <c r="B98" t="s">
        <v>50</v>
      </c>
      <c r="D98" s="1" t="s">
        <v>966</v>
      </c>
      <c r="E98" s="16" t="s">
        <v>967</v>
      </c>
    </row>
    <row r="99" spans="1:13" x14ac:dyDescent="0.3">
      <c r="A99">
        <v>98</v>
      </c>
      <c r="B99" t="s">
        <v>968</v>
      </c>
      <c r="D99" s="1" t="s">
        <v>969</v>
      </c>
      <c r="E99" s="16" t="s">
        <v>970</v>
      </c>
    </row>
    <row r="100" spans="1:13" x14ac:dyDescent="0.3">
      <c r="A100">
        <v>99</v>
      </c>
      <c r="B100" t="s">
        <v>883</v>
      </c>
      <c r="D100" s="1" t="s">
        <v>971</v>
      </c>
      <c r="E100" s="16" t="s">
        <v>972</v>
      </c>
    </row>
    <row r="101" spans="1:13" x14ac:dyDescent="0.3">
      <c r="A101">
        <v>100</v>
      </c>
      <c r="B101" t="s">
        <v>973</v>
      </c>
      <c r="D101" s="1" t="s">
        <v>974</v>
      </c>
      <c r="E101" s="16" t="s">
        <v>975</v>
      </c>
    </row>
    <row r="102" spans="1:13" x14ac:dyDescent="0.3">
      <c r="A102">
        <v>101</v>
      </c>
      <c r="B102" t="s">
        <v>976</v>
      </c>
      <c r="D102" s="1" t="s">
        <v>977</v>
      </c>
      <c r="E102" s="16" t="s">
        <v>978</v>
      </c>
    </row>
    <row r="103" spans="1:13" x14ac:dyDescent="0.3">
      <c r="A103">
        <v>102</v>
      </c>
      <c r="B103" t="s">
        <v>979</v>
      </c>
      <c r="D103" s="1" t="s">
        <v>980</v>
      </c>
      <c r="E103" s="16" t="s">
        <v>981</v>
      </c>
    </row>
    <row r="104" spans="1:13" x14ac:dyDescent="0.3">
      <c r="A104">
        <v>103</v>
      </c>
      <c r="B104" t="s">
        <v>982</v>
      </c>
      <c r="D104" s="1" t="s">
        <v>983</v>
      </c>
      <c r="E104" s="16" t="s">
        <v>984</v>
      </c>
    </row>
    <row r="105" spans="1:13" x14ac:dyDescent="0.3">
      <c r="A105">
        <v>104</v>
      </c>
      <c r="B105" t="s">
        <v>985</v>
      </c>
      <c r="D105" s="1" t="s">
        <v>986</v>
      </c>
      <c r="E105" s="16" t="s">
        <v>987</v>
      </c>
    </row>
    <row r="106" spans="1:13" x14ac:dyDescent="0.3">
      <c r="A106">
        <v>105</v>
      </c>
      <c r="B106" t="s">
        <v>988</v>
      </c>
      <c r="D106" s="1" t="s">
        <v>989</v>
      </c>
      <c r="E106" s="16" t="s">
        <v>990</v>
      </c>
    </row>
    <row r="107" spans="1:13" x14ac:dyDescent="0.3">
      <c r="A107">
        <v>106</v>
      </c>
      <c r="B107" t="s">
        <v>651</v>
      </c>
      <c r="D107" s="1" t="s">
        <v>991</v>
      </c>
      <c r="E107" s="16" t="s">
        <v>992</v>
      </c>
    </row>
    <row r="108" spans="1:13" x14ac:dyDescent="0.3">
      <c r="A108">
        <v>107</v>
      </c>
      <c r="B108" t="s">
        <v>993</v>
      </c>
      <c r="D108" s="1" t="s">
        <v>994</v>
      </c>
      <c r="E108" s="16" t="s">
        <v>995</v>
      </c>
    </row>
    <row r="109" spans="1:13" x14ac:dyDescent="0.3">
      <c r="A109">
        <v>108</v>
      </c>
      <c r="B109" t="s">
        <v>924</v>
      </c>
      <c r="D109" s="1" t="s">
        <v>996</v>
      </c>
      <c r="E109" s="1" t="s">
        <v>997</v>
      </c>
    </row>
    <row r="110" spans="1:13" x14ac:dyDescent="0.3">
      <c r="A110">
        <v>109</v>
      </c>
      <c r="B110" t="s">
        <v>998</v>
      </c>
      <c r="D110" s="1" t="s">
        <v>999</v>
      </c>
      <c r="E110" s="16" t="s">
        <v>1000</v>
      </c>
    </row>
    <row r="111" spans="1:13" x14ac:dyDescent="0.3">
      <c r="A111">
        <v>110</v>
      </c>
      <c r="B111" t="s">
        <v>1001</v>
      </c>
      <c r="D111" s="1" t="s">
        <v>1002</v>
      </c>
      <c r="E111" s="16" t="s">
        <v>1003</v>
      </c>
      <c r="G111" s="53"/>
      <c r="I111" s="53"/>
      <c r="K111" s="53"/>
      <c r="M111" s="53"/>
    </row>
    <row r="112" spans="1:13" x14ac:dyDescent="0.3">
      <c r="A112">
        <v>111</v>
      </c>
      <c r="B112" t="s">
        <v>1004</v>
      </c>
      <c r="D112" s="1" t="s">
        <v>1005</v>
      </c>
      <c r="E112" s="16" t="s">
        <v>1006</v>
      </c>
    </row>
    <row r="113" spans="1:5" x14ac:dyDescent="0.3">
      <c r="A113">
        <v>112</v>
      </c>
      <c r="B113" t="s">
        <v>82</v>
      </c>
      <c r="D113" s="1" t="s">
        <v>1007</v>
      </c>
      <c r="E113" s="16" t="s">
        <v>1008</v>
      </c>
    </row>
    <row r="114" spans="1:5" x14ac:dyDescent="0.3">
      <c r="A114">
        <v>113</v>
      </c>
      <c r="B114" t="s">
        <v>1009</v>
      </c>
      <c r="D114" s="1" t="s">
        <v>1010</v>
      </c>
      <c r="E114" s="16" t="s">
        <v>1011</v>
      </c>
    </row>
    <row r="115" spans="1:5" x14ac:dyDescent="0.3">
      <c r="A115">
        <v>114</v>
      </c>
      <c r="B115" t="s">
        <v>1012</v>
      </c>
      <c r="D115" s="1" t="s">
        <v>1013</v>
      </c>
      <c r="E115" s="17" t="s">
        <v>1014</v>
      </c>
    </row>
    <row r="116" spans="1:5" x14ac:dyDescent="0.3">
      <c r="A116">
        <v>115</v>
      </c>
      <c r="B116" t="s">
        <v>1015</v>
      </c>
      <c r="D116" s="1" t="s">
        <v>1016</v>
      </c>
      <c r="E116" s="17" t="s">
        <v>1017</v>
      </c>
    </row>
    <row r="117" spans="1:5" x14ac:dyDescent="0.3">
      <c r="A117">
        <v>116</v>
      </c>
      <c r="B117" t="s">
        <v>1018</v>
      </c>
      <c r="D117" s="1" t="s">
        <v>1019</v>
      </c>
      <c r="E117" s="17" t="s">
        <v>1020</v>
      </c>
    </row>
    <row r="118" spans="1:5" x14ac:dyDescent="0.3">
      <c r="A118">
        <v>117</v>
      </c>
      <c r="B118" t="s">
        <v>50</v>
      </c>
      <c r="D118" s="1" t="s">
        <v>1021</v>
      </c>
      <c r="E118" s="16" t="s">
        <v>1022</v>
      </c>
    </row>
    <row r="119" spans="1:5" x14ac:dyDescent="0.3">
      <c r="A119">
        <v>118</v>
      </c>
      <c r="B119" t="s">
        <v>1023</v>
      </c>
      <c r="D119" s="1" t="s">
        <v>1024</v>
      </c>
      <c r="E119" s="16" t="s">
        <v>1025</v>
      </c>
    </row>
    <row r="120" spans="1:5" x14ac:dyDescent="0.3">
      <c r="A120">
        <v>119</v>
      </c>
      <c r="B120" t="s">
        <v>1026</v>
      </c>
      <c r="D120" s="53" t="s">
        <v>1027</v>
      </c>
      <c r="E120" s="1" t="s">
        <v>1028</v>
      </c>
    </row>
    <row r="121" spans="1:5" x14ac:dyDescent="0.3">
      <c r="A121">
        <v>120</v>
      </c>
      <c r="B121" t="s">
        <v>1029</v>
      </c>
      <c r="D121" s="1" t="s">
        <v>1030</v>
      </c>
      <c r="E121" s="16" t="s">
        <v>1031</v>
      </c>
    </row>
    <row r="122" spans="1:5" x14ac:dyDescent="0.3">
      <c r="B122" t="s">
        <v>1056</v>
      </c>
      <c r="D122" s="53" t="s">
        <v>1055</v>
      </c>
      <c r="E122" s="1" t="s">
        <v>1054</v>
      </c>
    </row>
    <row r="123" spans="1:5" s="53" customFormat="1" x14ac:dyDescent="0.3">
      <c r="E123" s="1"/>
    </row>
    <row r="124" spans="1:5" s="53" customFormat="1" x14ac:dyDescent="0.3">
      <c r="E124" s="1"/>
    </row>
    <row r="125" spans="1:5" s="53" customFormat="1" x14ac:dyDescent="0.3">
      <c r="E125" s="1"/>
    </row>
    <row r="126" spans="1:5" s="53" customFormat="1" x14ac:dyDescent="0.3">
      <c r="E126" s="1"/>
    </row>
    <row r="127" spans="1:5" x14ac:dyDescent="0.3">
      <c r="B127" s="4" t="s">
        <v>264</v>
      </c>
      <c r="C127" s="4">
        <f>COUNTIF(C2:C122,"Y")</f>
        <v>0</v>
      </c>
    </row>
    <row r="128" spans="1:5" x14ac:dyDescent="0.3">
      <c r="B128" s="18" t="s">
        <v>1032</v>
      </c>
      <c r="C128" s="18">
        <f>C127*80</f>
        <v>0</v>
      </c>
    </row>
    <row r="129" spans="2:3" x14ac:dyDescent="0.3">
      <c r="B129" s="15" t="s">
        <v>265</v>
      </c>
      <c r="C129" s="15">
        <f>COUNTIF(C2:C122,"AY")</f>
        <v>0</v>
      </c>
    </row>
    <row r="130" spans="2:3" x14ac:dyDescent="0.3">
      <c r="B130" s="50" t="s">
        <v>266</v>
      </c>
      <c r="C130" s="50">
        <f>C127+C129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Vallur-1</vt:lpstr>
      <vt:lpstr>Vallur-2</vt:lpstr>
      <vt:lpstr>SankarK</vt:lpstr>
      <vt:lpstr>Pudhur</vt:lpstr>
      <vt:lpstr>Muslim St</vt:lpstr>
      <vt:lpstr>A.Colony</vt:lpstr>
      <vt:lpstr>Kamaraj Nagar</vt:lpstr>
      <vt:lpstr>Etteiyampatti</vt:lpstr>
      <vt:lpstr>GovtBox</vt:lpstr>
      <vt:lpstr>Total Collection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Tharun</cp:lastModifiedBy>
  <dcterms:created xsi:type="dcterms:W3CDTF">2006-09-16T00:00:00Z</dcterms:created>
  <dcterms:modified xsi:type="dcterms:W3CDTF">2020-07-25T18:19:44Z</dcterms:modified>
</cp:coreProperties>
</file>