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ristian\GitHub\TFE4141\project\excel\"/>
    </mc:Choice>
  </mc:AlternateContent>
  <bookViews>
    <workbookView xWindow="0" yWindow="0" windowWidth="14370" windowHeight="546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28" i="1"/>
  <c r="B29" i="1"/>
  <c r="B30" i="1"/>
  <c r="B31" i="1"/>
  <c r="B32" i="1"/>
  <c r="B33" i="1"/>
  <c r="B34" i="1"/>
  <c r="B28" i="1"/>
  <c r="F2" i="1"/>
  <c r="F3" i="1"/>
  <c r="F4" i="1"/>
  <c r="F5" i="1"/>
  <c r="F6" i="1"/>
  <c r="F7" i="1"/>
  <c r="F8" i="1"/>
  <c r="K8" i="1"/>
  <c r="K7" i="1"/>
  <c r="K3" i="1"/>
  <c r="K4" i="1"/>
  <c r="K5" i="1"/>
  <c r="K6" i="1"/>
  <c r="K2" i="1"/>
  <c r="B3" i="1"/>
  <c r="B4" i="1"/>
  <c r="B5" i="1"/>
  <c r="B7" i="1"/>
  <c r="B2" i="1"/>
  <c r="C3" i="1"/>
  <c r="C4" i="1"/>
  <c r="C5" i="1"/>
  <c r="C6" i="1"/>
  <c r="B6" i="1" s="1"/>
  <c r="C7" i="1"/>
  <c r="C8" i="1"/>
  <c r="B8" i="1" s="1"/>
  <c r="C2" i="1"/>
</calcChain>
</file>

<file path=xl/sharedStrings.xml><?xml version="1.0" encoding="utf-8"?>
<sst xmlns="http://schemas.openxmlformats.org/spreadsheetml/2006/main" count="16" uniqueCount="11">
  <si>
    <t>Luts as logic</t>
  </si>
  <si>
    <t>Luts+regs</t>
  </si>
  <si>
    <t>Target frequency [MHz]</t>
  </si>
  <si>
    <t>Period/2 [ns]</t>
  </si>
  <si>
    <t>WNS [ns]</t>
  </si>
  <si>
    <t>TNS [ns]</t>
  </si>
  <si>
    <t>Longest Delay [ns]</t>
  </si>
  <si>
    <t>Period</t>
  </si>
  <si>
    <t>Luts as reg ( FF)</t>
  </si>
  <si>
    <t>Net Delay</t>
  </si>
  <si>
    <t>Logic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</si>
</sst>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 vs Luts+regs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'Ark1'!$B$12</c:f>
              <c:strCache>
                <c:ptCount val="1"/>
                <c:pt idx="0">
                  <c:v>Luts+regs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'Ark1'!$A$13:$A$19</c:f>
              <c:numCache>
                <c:formatCode>#,##0</c:formatCode>
                <c:ptCount val="7"/>
                <c:pt idx="0">
                  <c:v>10000000</c:v>
                </c:pt>
                <c:pt idx="1">
                  <c:v>25000000</c:v>
                </c:pt>
                <c:pt idx="2">
                  <c:v>50000000</c:v>
                </c:pt>
                <c:pt idx="3">
                  <c:v>75000000</c:v>
                </c:pt>
                <c:pt idx="4">
                  <c:v>100000000</c:v>
                </c:pt>
                <c:pt idx="5">
                  <c:v>102000000</c:v>
                </c:pt>
                <c:pt idx="6">
                  <c:v>105000000</c:v>
                </c:pt>
              </c:numCache>
            </c:numRef>
          </c:xVal>
          <c:yVal>
            <c:numRef>
              <c:f>'Ark1'!$B$13:$B$19</c:f>
              <c:numCache>
                <c:formatCode>General</c:formatCode>
                <c:ptCount val="7"/>
                <c:pt idx="0">
                  <c:v>2817</c:v>
                </c:pt>
                <c:pt idx="1">
                  <c:v>2818</c:v>
                </c:pt>
                <c:pt idx="2">
                  <c:v>2822</c:v>
                </c:pt>
                <c:pt idx="3">
                  <c:v>2821</c:v>
                </c:pt>
                <c:pt idx="4">
                  <c:v>2824</c:v>
                </c:pt>
                <c:pt idx="5">
                  <c:v>2822</c:v>
                </c:pt>
                <c:pt idx="6">
                  <c:v>2825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21648"/>
        <c:axId val="218182184"/>
      </c:scatterChart>
      <c:valAx>
        <c:axId val="2178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8182184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MHz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valAx>
        <c:axId val="2181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78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frequency vs net</a:t>
            </a:r>
            <a:r>
              <a:rPr lang="nb-NO" baseline="0"/>
              <a:t> delay and logic delay 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'Ark1'!$B$27</c:f>
              <c:strCache>
                <c:ptCount val="1"/>
                <c:pt idx="0">
                  <c:v>Net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'Ark1'!$A$28:$A$34</c:f>
              <c:numCache>
                <c:formatCode>#,##0</c:formatCode>
                <c:ptCount val="7"/>
                <c:pt idx="0">
                  <c:v>10000000</c:v>
                </c:pt>
                <c:pt idx="1">
                  <c:v>25000000</c:v>
                </c:pt>
                <c:pt idx="2">
                  <c:v>50000000</c:v>
                </c:pt>
                <c:pt idx="3">
                  <c:v>75000000</c:v>
                </c:pt>
                <c:pt idx="4">
                  <c:v>100000000</c:v>
                </c:pt>
                <c:pt idx="5">
                  <c:v>102000000</c:v>
                </c:pt>
                <c:pt idx="6">
                  <c:v>105000000</c:v>
                </c:pt>
              </c:numCache>
            </c:numRef>
          </c:xVal>
          <c:yVal>
            <c:numRef>
              <c:f>'Ark1'!$B$28:$B$34</c:f>
              <c:numCache>
                <c:formatCode>General</c:formatCode>
                <c:ptCount val="7"/>
                <c:pt idx="0">
                  <c:v>1307.5</c:v>
                </c:pt>
                <c:pt idx="1">
                  <c:v>1303.2</c:v>
                </c:pt>
                <c:pt idx="2">
                  <c:v>901.4</c:v>
                </c:pt>
                <c:pt idx="3">
                  <c:v>537.79999999999995</c:v>
                </c:pt>
                <c:pt idx="4">
                  <c:v>399</c:v>
                </c:pt>
                <c:pt idx="5">
                  <c:v>324.2</c:v>
                </c:pt>
                <c:pt idx="6">
                  <c:v>309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'Ark1'!$C$27</c:f>
              <c:strCache>
                <c:ptCount val="1"/>
                <c:pt idx="0">
                  <c:v>Logic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'Ark1'!$A$28:$A$34</c:f>
              <c:numCache>
                <c:formatCode>#,##0</c:formatCode>
                <c:ptCount val="7"/>
                <c:pt idx="0">
                  <c:v>10000000</c:v>
                </c:pt>
                <c:pt idx="1">
                  <c:v>25000000</c:v>
                </c:pt>
                <c:pt idx="2">
                  <c:v>50000000</c:v>
                </c:pt>
                <c:pt idx="3">
                  <c:v>75000000</c:v>
                </c:pt>
                <c:pt idx="4">
                  <c:v>100000000</c:v>
                </c:pt>
                <c:pt idx="5">
                  <c:v>102000000</c:v>
                </c:pt>
                <c:pt idx="6">
                  <c:v>105000000</c:v>
                </c:pt>
              </c:numCache>
            </c:numRef>
          </c:xVal>
          <c:yVal>
            <c:numRef>
              <c:f>'Ark1'!$C$28:$C$34</c:f>
              <c:numCache>
                <c:formatCode>General</c:formatCode>
                <c:ptCount val="7"/>
                <c:pt idx="0">
                  <c:v>640.30000000000018</c:v>
                </c:pt>
                <c:pt idx="1">
                  <c:v>639</c:v>
                </c:pt>
                <c:pt idx="2">
                  <c:v>655.50000000000011</c:v>
                </c:pt>
                <c:pt idx="3">
                  <c:v>636.1</c:v>
                </c:pt>
                <c:pt idx="4">
                  <c:v>550.49999999999989</c:v>
                </c:pt>
                <c:pt idx="5">
                  <c:v>627.70000000000005</c:v>
                </c:pt>
                <c:pt idx="6">
                  <c:v>639.79999999999995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58024"/>
        <c:axId val="217824784"/>
      </c:scatterChart>
      <c:valAx>
        <c:axId val="21735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7824784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MHz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valAx>
        <c:axId val="217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7358024"/>
        <c:crosses val="autoZero"/>
        <c:crossBetween val="midCat"/>
        <c:dispUnits>
          <c:builtInUnit val="hundre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9</xdr:row>
      <xdr:rowOff>90487</xdr:rowOff>
    </xdr:from>
    <xdr:to>
      <xdr:col>7</xdr:col>
      <xdr:colOff>1228725</xdr:colOff>
      <xdr:row>23</xdr:row>
      <xdr:rowOff>166687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26</xdr:row>
      <xdr:rowOff>61912</xdr:rowOff>
    </xdr:from>
    <xdr:to>
      <xdr:col>8</xdr:col>
      <xdr:colOff>533400</xdr:colOff>
      <xdr:row>40</xdr:row>
      <xdr:rowOff>138112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7" workbookViewId="0">
      <selection activeCell="C38" sqref="C38"/>
    </sheetView>
  </sheetViews>
  <sheetFormatPr baseColWidth="10" defaultRowHeight="15" x14ac:dyDescent="0.25"/>
  <cols>
    <col min="1" max="1" width="23.42578125" customWidth="1"/>
    <col min="2" max="2" width="19.42578125" customWidth="1"/>
    <col min="8" max="8" width="18.7109375" customWidth="1"/>
    <col min="9" max="9" width="17.28515625" customWidth="1"/>
  </cols>
  <sheetData>
    <row r="1" spans="1:11" x14ac:dyDescent="0.25">
      <c r="A1" s="1" t="s">
        <v>2</v>
      </c>
      <c r="B1" t="s">
        <v>7</v>
      </c>
      <c r="C1" t="s">
        <v>3</v>
      </c>
      <c r="D1" s="1" t="s">
        <v>8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9</v>
      </c>
      <c r="K1" s="1" t="s">
        <v>10</v>
      </c>
    </row>
    <row r="2" spans="1:11" x14ac:dyDescent="0.25">
      <c r="A2">
        <v>10</v>
      </c>
      <c r="B2">
        <f>C2*2</f>
        <v>100</v>
      </c>
      <c r="C2">
        <f>( 1 / (2*A2*10^6) ) * 10 ^ 9</f>
        <v>50</v>
      </c>
      <c r="D2">
        <v>1320</v>
      </c>
      <c r="E2">
        <v>1497</v>
      </c>
      <c r="F2">
        <f>D2+E2</f>
        <v>2817</v>
      </c>
      <c r="G2">
        <v>80.206000000000003</v>
      </c>
      <c r="H2">
        <v>0</v>
      </c>
      <c r="I2">
        <v>19.478000000000002</v>
      </c>
      <c r="J2">
        <v>13.074999999999999</v>
      </c>
      <c r="K2">
        <f>I2-J2</f>
        <v>6.4030000000000022</v>
      </c>
    </row>
    <row r="3" spans="1:11" x14ac:dyDescent="0.25">
      <c r="A3">
        <v>25</v>
      </c>
      <c r="B3">
        <f t="shared" ref="B3:B9" si="0">C3*2</f>
        <v>40</v>
      </c>
      <c r="C3">
        <f>( 1 / (2*A3*10^6) ) * 10 ^ 9</f>
        <v>20</v>
      </c>
      <c r="D3">
        <v>1320</v>
      </c>
      <c r="E3">
        <v>1498</v>
      </c>
      <c r="F3">
        <f t="shared" ref="F3:F8" si="1">D3+E3</f>
        <v>2818</v>
      </c>
      <c r="G3">
        <v>20.190999999999999</v>
      </c>
      <c r="H3">
        <v>0</v>
      </c>
      <c r="I3">
        <v>19.422000000000001</v>
      </c>
      <c r="J3">
        <v>13.032</v>
      </c>
      <c r="K3">
        <f t="shared" ref="K3:K8" si="2">I3-J3</f>
        <v>6.3900000000000006</v>
      </c>
    </row>
    <row r="4" spans="1:11" x14ac:dyDescent="0.25">
      <c r="A4">
        <v>50</v>
      </c>
      <c r="B4">
        <f t="shared" si="0"/>
        <v>20</v>
      </c>
      <c r="C4">
        <f>( 1 / (2*A4*10^6) ) * 10 ^ 9</f>
        <v>10</v>
      </c>
      <c r="D4">
        <v>1320</v>
      </c>
      <c r="E4">
        <v>1502</v>
      </c>
      <c r="F4">
        <f t="shared" si="1"/>
        <v>2822</v>
      </c>
      <c r="G4">
        <v>4.3899999999999997</v>
      </c>
      <c r="H4">
        <v>0</v>
      </c>
      <c r="I4">
        <v>15.569000000000001</v>
      </c>
      <c r="J4">
        <v>9.0139999999999993</v>
      </c>
      <c r="K4">
        <f t="shared" si="2"/>
        <v>6.5550000000000015</v>
      </c>
    </row>
    <row r="5" spans="1:11" x14ac:dyDescent="0.25">
      <c r="A5">
        <v>75</v>
      </c>
      <c r="B5">
        <f t="shared" si="0"/>
        <v>13.333333333333334</v>
      </c>
      <c r="C5">
        <f>( 1 / (2*A5*10^6) ) * 10 ^ 9</f>
        <v>6.666666666666667</v>
      </c>
      <c r="D5">
        <v>1320</v>
      </c>
      <c r="E5">
        <v>1501</v>
      </c>
      <c r="F5">
        <f t="shared" si="1"/>
        <v>2821</v>
      </c>
      <c r="G5">
        <v>1.1919999999999999</v>
      </c>
      <c r="H5">
        <v>0</v>
      </c>
      <c r="I5">
        <v>11.739000000000001</v>
      </c>
      <c r="J5">
        <v>5.3780000000000001</v>
      </c>
      <c r="K5">
        <f t="shared" si="2"/>
        <v>6.3610000000000007</v>
      </c>
    </row>
    <row r="6" spans="1:11" x14ac:dyDescent="0.25">
      <c r="A6">
        <v>100</v>
      </c>
      <c r="B6">
        <f t="shared" si="0"/>
        <v>10</v>
      </c>
      <c r="C6">
        <f>( 1 / (2*A6*10^6) ) * 10 ^ 9</f>
        <v>5</v>
      </c>
      <c r="D6">
        <v>1320</v>
      </c>
      <c r="E6">
        <v>1504</v>
      </c>
      <c r="F6">
        <f t="shared" si="1"/>
        <v>2824</v>
      </c>
      <c r="G6">
        <v>0.13900000000000001</v>
      </c>
      <c r="H6">
        <v>0</v>
      </c>
      <c r="I6">
        <v>9.4949999999999992</v>
      </c>
      <c r="J6">
        <v>3.99</v>
      </c>
      <c r="K6">
        <f t="shared" si="2"/>
        <v>5.504999999999999</v>
      </c>
    </row>
    <row r="7" spans="1:11" x14ac:dyDescent="0.25">
      <c r="A7">
        <v>102</v>
      </c>
      <c r="B7">
        <f t="shared" si="0"/>
        <v>9.8039215686274517</v>
      </c>
      <c r="C7">
        <f>( 1 / (2*A7*10^6) ) * 10 ^ 9</f>
        <v>4.9019607843137258</v>
      </c>
      <c r="D7">
        <v>1320</v>
      </c>
      <c r="E7">
        <v>1502</v>
      </c>
      <c r="F7">
        <f t="shared" si="1"/>
        <v>2822</v>
      </c>
      <c r="G7">
        <v>0.216</v>
      </c>
      <c r="H7">
        <v>0</v>
      </c>
      <c r="I7">
        <v>9.5190000000000001</v>
      </c>
      <c r="J7">
        <v>3.242</v>
      </c>
      <c r="K7">
        <f t="shared" si="2"/>
        <v>6.2770000000000001</v>
      </c>
    </row>
    <row r="8" spans="1:11" x14ac:dyDescent="0.25">
      <c r="A8">
        <v>105</v>
      </c>
      <c r="B8">
        <f t="shared" si="0"/>
        <v>9.5238095238095237</v>
      </c>
      <c r="C8">
        <f>( 1 / (2*A8*10^6) ) * 10 ^ 9</f>
        <v>4.7619047619047619</v>
      </c>
      <c r="D8">
        <v>1320</v>
      </c>
      <c r="E8">
        <v>1505</v>
      </c>
      <c r="F8">
        <f t="shared" si="1"/>
        <v>2825</v>
      </c>
      <c r="G8">
        <v>-3.4000000000000002E-2</v>
      </c>
      <c r="H8">
        <v>-6.7000000000000004E-2</v>
      </c>
      <c r="I8">
        <v>9.4879999999999995</v>
      </c>
      <c r="J8">
        <v>3.09</v>
      </c>
      <c r="K8">
        <f t="shared" si="2"/>
        <v>6.3979999999999997</v>
      </c>
    </row>
    <row r="12" spans="1:11" x14ac:dyDescent="0.25">
      <c r="A12" s="1" t="s">
        <v>2</v>
      </c>
      <c r="B12" t="s">
        <v>1</v>
      </c>
    </row>
    <row r="13" spans="1:11" x14ac:dyDescent="0.25">
      <c r="A13" s="2">
        <v>10000000</v>
      </c>
      <c r="B13">
        <v>2817</v>
      </c>
    </row>
    <row r="14" spans="1:11" x14ac:dyDescent="0.25">
      <c r="A14" s="2">
        <v>25000000</v>
      </c>
      <c r="B14">
        <v>2818</v>
      </c>
    </row>
    <row r="15" spans="1:11" x14ac:dyDescent="0.25">
      <c r="A15" s="2">
        <v>50000000</v>
      </c>
      <c r="B15">
        <v>2822</v>
      </c>
    </row>
    <row r="16" spans="1:11" x14ac:dyDescent="0.25">
      <c r="A16" s="2">
        <v>75000000</v>
      </c>
      <c r="B16">
        <v>2821</v>
      </c>
    </row>
    <row r="17" spans="1:3" x14ac:dyDescent="0.25">
      <c r="A17" s="2">
        <v>100000000</v>
      </c>
      <c r="B17">
        <v>2824</v>
      </c>
    </row>
    <row r="18" spans="1:3" x14ac:dyDescent="0.25">
      <c r="A18" s="2">
        <v>102000000</v>
      </c>
      <c r="B18">
        <v>2822</v>
      </c>
    </row>
    <row r="19" spans="1:3" x14ac:dyDescent="0.25">
      <c r="A19" s="2">
        <v>105000000</v>
      </c>
      <c r="B19">
        <v>2825</v>
      </c>
    </row>
    <row r="27" spans="1:3" x14ac:dyDescent="0.25">
      <c r="A27" s="1" t="s">
        <v>2</v>
      </c>
      <c r="B27" t="s">
        <v>9</v>
      </c>
      <c r="C27" t="s">
        <v>10</v>
      </c>
    </row>
    <row r="28" spans="1:3" x14ac:dyDescent="0.25">
      <c r="A28" s="2">
        <v>10000000</v>
      </c>
      <c r="B28">
        <f>J2*100</f>
        <v>1307.5</v>
      </c>
      <c r="C28">
        <f>K2*100</f>
        <v>640.30000000000018</v>
      </c>
    </row>
    <row r="29" spans="1:3" x14ac:dyDescent="0.25">
      <c r="A29" s="2">
        <v>25000000</v>
      </c>
      <c r="B29">
        <f t="shared" ref="B29:B34" si="3">J3*100</f>
        <v>1303.2</v>
      </c>
      <c r="C29">
        <f t="shared" ref="C29:C34" si="4">K3*100</f>
        <v>639</v>
      </c>
    </row>
    <row r="30" spans="1:3" x14ac:dyDescent="0.25">
      <c r="A30" s="2">
        <v>50000000</v>
      </c>
      <c r="B30">
        <f t="shared" si="3"/>
        <v>901.4</v>
      </c>
      <c r="C30">
        <f t="shared" si="4"/>
        <v>655.50000000000011</v>
      </c>
    </row>
    <row r="31" spans="1:3" x14ac:dyDescent="0.25">
      <c r="A31" s="2">
        <v>75000000</v>
      </c>
      <c r="B31">
        <f t="shared" si="3"/>
        <v>537.79999999999995</v>
      </c>
      <c r="C31">
        <f t="shared" si="4"/>
        <v>636.1</v>
      </c>
    </row>
    <row r="32" spans="1:3" x14ac:dyDescent="0.25">
      <c r="A32" s="2">
        <v>100000000</v>
      </c>
      <c r="B32">
        <f t="shared" si="3"/>
        <v>399</v>
      </c>
      <c r="C32">
        <f t="shared" si="4"/>
        <v>550.49999999999989</v>
      </c>
    </row>
    <row r="33" spans="1:3" x14ac:dyDescent="0.25">
      <c r="A33" s="2">
        <v>102000000</v>
      </c>
      <c r="B33">
        <f t="shared" si="3"/>
        <v>324.2</v>
      </c>
      <c r="C33">
        <f t="shared" si="4"/>
        <v>627.70000000000005</v>
      </c>
    </row>
    <row r="34" spans="1:3" x14ac:dyDescent="0.25">
      <c r="A34" s="2">
        <v>105000000</v>
      </c>
      <c r="B34">
        <f t="shared" si="3"/>
        <v>309</v>
      </c>
      <c r="C34">
        <f t="shared" si="4"/>
        <v>639.79999999999995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2016-11-24T11:45:15Z</dcterms:created>
  <dcterms:modified xsi:type="dcterms:W3CDTF">2016-11-24T13:20:18Z</dcterms:modified>
</cp:coreProperties>
</file>